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92" windowWidth="15384" windowHeight="9096" activeTab="0"/>
  </bookViews>
  <sheets>
    <sheet name="DALY" sheetId="1" r:id="rId1"/>
    <sheet name="Aspettativa" sheetId="2" r:id="rId2"/>
    <sheet name="Spese" sheetId="3" r:id="rId3"/>
    <sheet name="Popolazione" sheetId="4" r:id="rId4"/>
  </sheets>
  <externalReferences>
    <externalReference r:id="rId7"/>
  </externalReferences>
  <definedNames>
    <definedName name="_xlnm._FilterDatabase" localSheetId="1" hidden="1">'Aspettativa'!$B$1:$I$658</definedName>
    <definedName name="_xlnm._FilterDatabase" localSheetId="0" hidden="1">'DALY'!$B$1:$O$420</definedName>
    <definedName name="_xlnm._FilterDatabase" localSheetId="3" hidden="1">'Popolazione'!$A$2:$H$275</definedName>
  </definedNames>
  <calcPr fullCalcOnLoad="1"/>
</workbook>
</file>

<file path=xl/comments2.xml><?xml version="1.0" encoding="utf-8"?>
<comments xmlns="http://schemas.openxmlformats.org/spreadsheetml/2006/main">
  <authors>
    <author>Intel E6600</author>
  </authors>
  <commentList>
    <comment ref="D204" authorId="0">
      <text>
        <r>
          <rPr>
            <b/>
            <sz val="9"/>
            <rFont val="Tahoma"/>
            <family val="2"/>
          </rPr>
          <t xml:space="preserve"> (40% sotto la media globale) 
</t>
        </r>
      </text>
    </comment>
    <comment ref="D191" authorId="0">
      <text>
        <r>
          <rPr>
            <b/>
            <sz val="9"/>
            <rFont val="Tahoma"/>
            <family val="2"/>
          </rPr>
          <t xml:space="preserve"> (30% sotto la media globale) 
</t>
        </r>
        <r>
          <rPr>
            <sz val="9"/>
            <rFont val="Tahoma"/>
            <family val="2"/>
          </rPr>
          <t xml:space="preserve">
</t>
        </r>
      </text>
    </comment>
    <comment ref="D176" authorId="0">
      <text>
        <r>
          <rPr>
            <b/>
            <sz val="9"/>
            <rFont val="Tahoma"/>
            <family val="2"/>
          </rPr>
          <t xml:space="preserve"> (20% sotto la media globale) </t>
        </r>
        <r>
          <rPr>
            <sz val="9"/>
            <rFont val="Tahoma"/>
            <family val="2"/>
          </rPr>
          <t xml:space="preserve">
</t>
        </r>
      </text>
    </comment>
    <comment ref="D159" authorId="0">
      <text>
        <r>
          <rPr>
            <b/>
            <sz val="9"/>
            <rFont val="Tahoma"/>
            <family val="2"/>
          </rPr>
          <t xml:space="preserve"> (10% sotto la media globale) </t>
        </r>
        <r>
          <rPr>
            <sz val="9"/>
            <rFont val="Tahoma"/>
            <family val="2"/>
          </rPr>
          <t xml:space="preserve">
</t>
        </r>
      </text>
    </comment>
    <comment ref="D82" authorId="0">
      <text>
        <r>
          <rPr>
            <b/>
            <sz val="9"/>
            <rFont val="Tahoma"/>
            <family val="2"/>
          </rPr>
          <t xml:space="preserve"> (10% sopra la media globale) </t>
        </r>
      </text>
    </comment>
    <comment ref="D24" authorId="0">
      <text>
        <r>
          <rPr>
            <b/>
            <sz val="9"/>
            <rFont val="Tahoma"/>
            <family val="2"/>
          </rPr>
          <t xml:space="preserve"> (20% sopra la media globale) </t>
        </r>
        <r>
          <rPr>
            <sz val="9"/>
            <rFont val="Tahoma"/>
            <family val="2"/>
          </rPr>
          <t xml:space="preserve">
</t>
        </r>
      </text>
    </comment>
    <comment ref="D136" authorId="0">
      <text>
        <r>
          <rPr>
            <b/>
            <sz val="9"/>
            <rFont val="Tahoma"/>
            <family val="2"/>
          </rPr>
          <t xml:space="preserve"> (media globale) </t>
        </r>
        <r>
          <rPr>
            <sz val="9"/>
            <rFont val="Tahoma"/>
            <family val="2"/>
          </rPr>
          <t xml:space="preserve">
</t>
        </r>
      </text>
    </comment>
  </commentList>
</comments>
</file>

<file path=xl/sharedStrings.xml><?xml version="1.0" encoding="utf-8"?>
<sst xmlns="http://schemas.openxmlformats.org/spreadsheetml/2006/main" count="2322" uniqueCount="1090">
  <si>
    <t>Lista secondo il CIA World Factbook (stime 2012)</t>
  </si>
  <si>
    <t>Aspettativa donne</t>
  </si>
  <si>
    <t xml:space="preserve">Paese </t>
  </si>
  <si>
    <t xml:space="preserve">Aspettativa alla nascita </t>
  </si>
  <si>
    <t xml:space="preserve">Aspettativa uomini </t>
  </si>
  <si>
    <t xml:space="preserve">Media mondiale </t>
  </si>
  <si>
    <t xml:space="preserve">Posiz. membri ONU </t>
  </si>
  <si>
    <t xml:space="preserve">Posiz. totale </t>
  </si>
  <si>
    <t>Stati per aspettativa di vita</t>
  </si>
  <si>
    <t xml:space="preserve">http://it.wikipedia.org/wiki/Lista_di_stati_per_aspettativa_di_vita </t>
  </si>
  <si>
    <t>Questa è una lista di stati per speranza di vita alla nascita, ossia il numero di anni vissuti mediamente da un gruppo di persone della stessa nazione lo stesso anno, con livello di mortalità costante. I dati confrontano tutta la popolazione, di entrambi i sessi. Sono incluse anche le entità non nazionali. La lista delle Nazioni Unite considera solo le nazioni con almeno 100.000 abitanti.</t>
  </si>
  <si>
    <t>Lista delle Nazioni Unite (media per il periodo 2005-2010)</t>
  </si>
  <si>
    <t xml:space="preserve">Posiz. </t>
  </si>
  <si>
    <t xml:space="preserve">Aspet. Totale </t>
  </si>
  <si>
    <t xml:space="preserve">Aspet. Uomini </t>
  </si>
  <si>
    <t>Aspet. Donne</t>
  </si>
  <si>
    <t xml:space="preserve">67.2 </t>
  </si>
  <si>
    <t xml:space="preserve">65.0 </t>
  </si>
  <si>
    <t>69.5</t>
  </si>
  <si>
    <t xml:space="preserve">82.5 </t>
  </si>
  <si>
    <t xml:space="preserve">79.3 </t>
  </si>
  <si>
    <t>85.1</t>
  </si>
  <si>
    <t xml:space="preserve">82.0 </t>
  </si>
  <si>
    <t>84.6</t>
  </si>
  <si>
    <t xml:space="preserve">81.8 </t>
  </si>
  <si>
    <t xml:space="preserve">80.2 </t>
  </si>
  <si>
    <t>83.3</t>
  </si>
  <si>
    <t xml:space="preserve">81.7 </t>
  </si>
  <si>
    <t xml:space="preserve">79.0 </t>
  </si>
  <si>
    <t>84.2</t>
  </si>
  <si>
    <t xml:space="preserve">81.2 </t>
  </si>
  <si>
    <t xml:space="preserve">78.9 </t>
  </si>
  <si>
    <t>83.6</t>
  </si>
  <si>
    <t xml:space="preserve">80.9 </t>
  </si>
  <si>
    <t xml:space="preserve">77.7 </t>
  </si>
  <si>
    <t xml:space="preserve">78.7 </t>
  </si>
  <si>
    <t>83.0</t>
  </si>
  <si>
    <t xml:space="preserve">80.7 </t>
  </si>
  <si>
    <t xml:space="preserve">78.5 </t>
  </si>
  <si>
    <t>82.8</t>
  </si>
  <si>
    <t xml:space="preserve">77.1 </t>
  </si>
  <si>
    <t>84.1</t>
  </si>
  <si>
    <t xml:space="preserve">78.3 </t>
  </si>
  <si>
    <t>82.9</t>
  </si>
  <si>
    <t xml:space="preserve">80.5 </t>
  </si>
  <si>
    <t xml:space="preserve">77.5 </t>
  </si>
  <si>
    <t>83.5</t>
  </si>
  <si>
    <t xml:space="preserve">78.2 </t>
  </si>
  <si>
    <t>82.2</t>
  </si>
  <si>
    <t xml:space="preserve">77.8 </t>
  </si>
  <si>
    <t>82.5</t>
  </si>
  <si>
    <t xml:space="preserve">80.0 </t>
  </si>
  <si>
    <t xml:space="preserve">78.0 </t>
  </si>
  <si>
    <t>81.9</t>
  </si>
  <si>
    <t xml:space="preserve">79.8 </t>
  </si>
  <si>
    <t xml:space="preserve">76.9 </t>
  </si>
  <si>
    <t>82.6</t>
  </si>
  <si>
    <t xml:space="preserve">79.5 </t>
  </si>
  <si>
    <t xml:space="preserve">76.5 </t>
  </si>
  <si>
    <t>82.3</t>
  </si>
  <si>
    <t xml:space="preserve">79.4 </t>
  </si>
  <si>
    <t xml:space="preserve">77.3 </t>
  </si>
  <si>
    <t>81.3</t>
  </si>
  <si>
    <t xml:space="preserve">77.2 </t>
  </si>
  <si>
    <t>81.6</t>
  </si>
  <si>
    <t>82.1</t>
  </si>
  <si>
    <t xml:space="preserve">75.5 </t>
  </si>
  <si>
    <t xml:space="preserve">76.1 </t>
  </si>
  <si>
    <t>82.4</t>
  </si>
  <si>
    <t xml:space="preserve">79.2 </t>
  </si>
  <si>
    <t xml:space="preserve">76.0 </t>
  </si>
  <si>
    <t xml:space="preserve">76.6 </t>
  </si>
  <si>
    <t>81.5</t>
  </si>
  <si>
    <t xml:space="preserve">78.8 </t>
  </si>
  <si>
    <t>81.2</t>
  </si>
  <si>
    <t xml:space="preserve">74.7 </t>
  </si>
  <si>
    <t>82.7</t>
  </si>
  <si>
    <t xml:space="preserve">75.7 </t>
  </si>
  <si>
    <t xml:space="preserve">78.6 </t>
  </si>
  <si>
    <t xml:space="preserve">75.0 </t>
  </si>
  <si>
    <t>80.6</t>
  </si>
  <si>
    <t xml:space="preserve">76.2 </t>
  </si>
  <si>
    <t>80.4</t>
  </si>
  <si>
    <t xml:space="preserve">75.6 </t>
  </si>
  <si>
    <t>80.8</t>
  </si>
  <si>
    <t xml:space="preserve">78.1 </t>
  </si>
  <si>
    <t xml:space="preserve">77.9 </t>
  </si>
  <si>
    <t xml:space="preserve">74.1 </t>
  </si>
  <si>
    <t xml:space="preserve">77.6 </t>
  </si>
  <si>
    <t>79.9</t>
  </si>
  <si>
    <t xml:space="preserve">74.4 </t>
  </si>
  <si>
    <t>79.8</t>
  </si>
  <si>
    <t>79.7</t>
  </si>
  <si>
    <t xml:space="preserve">73.4 </t>
  </si>
  <si>
    <t>79.5</t>
  </si>
  <si>
    <t xml:space="preserve">76.4 </t>
  </si>
  <si>
    <t xml:space="preserve">72.3 </t>
  </si>
  <si>
    <t>80.5</t>
  </si>
  <si>
    <t xml:space="preserve">72.8 </t>
  </si>
  <si>
    <t xml:space="preserve">73.7 </t>
  </si>
  <si>
    <t>78.6</t>
  </si>
  <si>
    <t xml:space="preserve">73.3 </t>
  </si>
  <si>
    <t>79.2</t>
  </si>
  <si>
    <t xml:space="preserve">75.9 </t>
  </si>
  <si>
    <t xml:space="preserve">72.5 </t>
  </si>
  <si>
    <t xml:space="preserve">74.2 </t>
  </si>
  <si>
    <t>77.5</t>
  </si>
  <si>
    <t xml:space="preserve">74.3 </t>
  </si>
  <si>
    <t xml:space="preserve">75.2 </t>
  </si>
  <si>
    <t>76.4</t>
  </si>
  <si>
    <t xml:space="preserve">71.3 </t>
  </si>
  <si>
    <t xml:space="preserve">73.0 </t>
  </si>
  <si>
    <t>78.2</t>
  </si>
  <si>
    <t>77.9</t>
  </si>
  <si>
    <t xml:space="preserve">75.3 </t>
  </si>
  <si>
    <t xml:space="preserve">71.6 </t>
  </si>
  <si>
    <t>79.1</t>
  </si>
  <si>
    <t xml:space="preserve">75.1 </t>
  </si>
  <si>
    <t>78.8</t>
  </si>
  <si>
    <t xml:space="preserve">72.1 </t>
  </si>
  <si>
    <t>78.0</t>
  </si>
  <si>
    <t xml:space="preserve">74.9 </t>
  </si>
  <si>
    <t xml:space="preserve">72.2 </t>
  </si>
  <si>
    <t>77.4</t>
  </si>
  <si>
    <t xml:space="preserve">70.7 </t>
  </si>
  <si>
    <t>78.5</t>
  </si>
  <si>
    <t xml:space="preserve">74.5 </t>
  </si>
  <si>
    <t xml:space="preserve">72.4 </t>
  </si>
  <si>
    <t>76.8</t>
  </si>
  <si>
    <t>76.2</t>
  </si>
  <si>
    <t xml:space="preserve">72.0 </t>
  </si>
  <si>
    <t>76.7</t>
  </si>
  <si>
    <t>77.1</t>
  </si>
  <si>
    <t xml:space="preserve">71.8 </t>
  </si>
  <si>
    <t>76.6</t>
  </si>
  <si>
    <t>76.1</t>
  </si>
  <si>
    <t xml:space="preserve">71.7 </t>
  </si>
  <si>
    <t xml:space="preserve">74.0 </t>
  </si>
  <si>
    <t>76.3</t>
  </si>
  <si>
    <t>76.9</t>
  </si>
  <si>
    <t xml:space="preserve">73.9 </t>
  </si>
  <si>
    <t xml:space="preserve">71.9 </t>
  </si>
  <si>
    <t>76.0</t>
  </si>
  <si>
    <t xml:space="preserve">70.9 </t>
  </si>
  <si>
    <t>75.6</t>
  </si>
  <si>
    <t xml:space="preserve">73.5 </t>
  </si>
  <si>
    <t xml:space="preserve">70.4 </t>
  </si>
  <si>
    <t>78.7</t>
  </si>
  <si>
    <t xml:space="preserve">70.6 </t>
  </si>
  <si>
    <t>75.0</t>
  </si>
  <si>
    <t xml:space="preserve">69.2 </t>
  </si>
  <si>
    <t>74.3</t>
  </si>
  <si>
    <t xml:space="preserve">69.5 </t>
  </si>
  <si>
    <t xml:space="preserve">67.5 </t>
  </si>
  <si>
    <t>78.3</t>
  </si>
  <si>
    <t>74.8</t>
  </si>
  <si>
    <t xml:space="preserve">72.9 </t>
  </si>
  <si>
    <t xml:space="preserve">69.9 </t>
  </si>
  <si>
    <t xml:space="preserve">72.8[2] </t>
  </si>
  <si>
    <t>75.3</t>
  </si>
  <si>
    <t xml:space="preserve">72.7 </t>
  </si>
  <si>
    <t xml:space="preserve">67.3 </t>
  </si>
  <si>
    <t>77.7</t>
  </si>
  <si>
    <t xml:space="preserve">72.6 </t>
  </si>
  <si>
    <t xml:space="preserve">70.0 </t>
  </si>
  <si>
    <t>75.2</t>
  </si>
  <si>
    <t xml:space="preserve">70.8 </t>
  </si>
  <si>
    <t>74.5</t>
  </si>
  <si>
    <t xml:space="preserve">69.0 </t>
  </si>
  <si>
    <t xml:space="preserve">68.8 </t>
  </si>
  <si>
    <t>73.7</t>
  </si>
  <si>
    <t xml:space="preserve">69.3 </t>
  </si>
  <si>
    <t>75.5</t>
  </si>
  <si>
    <t>74.2</t>
  </si>
  <si>
    <t xml:space="preserve">68.4 </t>
  </si>
  <si>
    <t>75.1</t>
  </si>
  <si>
    <t>74.9</t>
  </si>
  <si>
    <t xml:space="preserve">69.4 </t>
  </si>
  <si>
    <t xml:space="preserve">69.7 </t>
  </si>
  <si>
    <t>73.9</t>
  </si>
  <si>
    <t xml:space="preserve">68.3 </t>
  </si>
  <si>
    <t>73.8</t>
  </si>
  <si>
    <t xml:space="preserve">71.5 </t>
  </si>
  <si>
    <t xml:space="preserve">68.5 </t>
  </si>
  <si>
    <t xml:space="preserve">71.4 </t>
  </si>
  <si>
    <t xml:space="preserve">68.9 </t>
  </si>
  <si>
    <t>74.0</t>
  </si>
  <si>
    <t xml:space="preserve">65.9 </t>
  </si>
  <si>
    <t xml:space="preserve">69.1 </t>
  </si>
  <si>
    <t>73.6</t>
  </si>
  <si>
    <t xml:space="preserve">71.2 </t>
  </si>
  <si>
    <t>73.4</t>
  </si>
  <si>
    <t xml:space="preserve">71.0 </t>
  </si>
  <si>
    <t xml:space="preserve">67.1 </t>
  </si>
  <si>
    <t>72.6</t>
  </si>
  <si>
    <t xml:space="preserve">68.7 </t>
  </si>
  <si>
    <t>72.7</t>
  </si>
  <si>
    <t xml:space="preserve">66.5 </t>
  </si>
  <si>
    <t xml:space="preserve">70.3 </t>
  </si>
  <si>
    <t xml:space="preserve">64.3 </t>
  </si>
  <si>
    <t xml:space="preserve">66.7 </t>
  </si>
  <si>
    <t xml:space="preserve">70.2 </t>
  </si>
  <si>
    <t xml:space="preserve">67.0 </t>
  </si>
  <si>
    <t xml:space="preserve">66.9 </t>
  </si>
  <si>
    <t>72.1</t>
  </si>
  <si>
    <t xml:space="preserve">69.8 </t>
  </si>
  <si>
    <t xml:space="preserve">67.8 </t>
  </si>
  <si>
    <t>71.8</t>
  </si>
  <si>
    <t xml:space="preserve">63.1 </t>
  </si>
  <si>
    <t xml:space="preserve">65.1 </t>
  </si>
  <si>
    <t>72.5</t>
  </si>
  <si>
    <t xml:space="preserve">66.6 </t>
  </si>
  <si>
    <t>71.1</t>
  </si>
  <si>
    <t>70.3</t>
  </si>
  <si>
    <t xml:space="preserve">67.7 </t>
  </si>
  <si>
    <t>69.3</t>
  </si>
  <si>
    <t xml:space="preserve">67.6 </t>
  </si>
  <si>
    <t xml:space="preserve">67.9 </t>
  </si>
  <si>
    <t xml:space="preserve">62.1 </t>
  </si>
  <si>
    <t xml:space="preserve">63.8 </t>
  </si>
  <si>
    <t>71.2</t>
  </si>
  <si>
    <t xml:space="preserve">64.0 </t>
  </si>
  <si>
    <t>70.4</t>
  </si>
  <si>
    <t xml:space="preserve">61.6 </t>
  </si>
  <si>
    <t>72.4</t>
  </si>
  <si>
    <t xml:space="preserve">66.8 </t>
  </si>
  <si>
    <t xml:space="preserve">64.2 </t>
  </si>
  <si>
    <t>69.9</t>
  </si>
  <si>
    <t xml:space="preserve">63.9 </t>
  </si>
  <si>
    <t xml:space="preserve">64.1 </t>
  </si>
  <si>
    <t>69.4</t>
  </si>
  <si>
    <t>68.1</t>
  </si>
  <si>
    <t xml:space="preserve">62.0 </t>
  </si>
  <si>
    <t xml:space="preserve">65.6 </t>
  </si>
  <si>
    <t>67.5</t>
  </si>
  <si>
    <t xml:space="preserve">63.4 </t>
  </si>
  <si>
    <t>67.7</t>
  </si>
  <si>
    <t xml:space="preserve">65.5 </t>
  </si>
  <si>
    <t xml:space="preserve">63.6 </t>
  </si>
  <si>
    <t>67.4</t>
  </si>
  <si>
    <t xml:space="preserve">65.2 </t>
  </si>
  <si>
    <t>65.8</t>
  </si>
  <si>
    <t xml:space="preserve">63.0 </t>
  </si>
  <si>
    <t xml:space="preserve">64.7 </t>
  </si>
  <si>
    <t xml:space="preserve">63.2 </t>
  </si>
  <si>
    <t>66.4</t>
  </si>
  <si>
    <t xml:space="preserve">64.4 </t>
  </si>
  <si>
    <t xml:space="preserve">62.4 </t>
  </si>
  <si>
    <t>66.0</t>
  </si>
  <si>
    <t>65.0</t>
  </si>
  <si>
    <t>64.2</t>
  </si>
  <si>
    <t xml:space="preserve">62.7 </t>
  </si>
  <si>
    <t>64.5</t>
  </si>
  <si>
    <t xml:space="preserve">59.0 </t>
  </si>
  <si>
    <t xml:space="preserve">61.0 </t>
  </si>
  <si>
    <t>65.1</t>
  </si>
  <si>
    <t xml:space="preserve">61.1 </t>
  </si>
  <si>
    <t>64.3</t>
  </si>
  <si>
    <t>65.3</t>
  </si>
  <si>
    <t xml:space="preserve">60.9 </t>
  </si>
  <si>
    <t xml:space="preserve">59.1 </t>
  </si>
  <si>
    <t>62.8</t>
  </si>
  <si>
    <t xml:space="preserve">60.8 </t>
  </si>
  <si>
    <t xml:space="preserve">60.0 </t>
  </si>
  <si>
    <t>61.7</t>
  </si>
  <si>
    <t xml:space="preserve">59.6 </t>
  </si>
  <si>
    <t>60.5</t>
  </si>
  <si>
    <t xml:space="preserve">59.7 </t>
  </si>
  <si>
    <t xml:space="preserve">57.3 </t>
  </si>
  <si>
    <t>61.9</t>
  </si>
  <si>
    <t xml:space="preserve">59.5 </t>
  </si>
  <si>
    <t xml:space="preserve">57.8 </t>
  </si>
  <si>
    <t>61.5</t>
  </si>
  <si>
    <t xml:space="preserve">59.4 </t>
  </si>
  <si>
    <t xml:space="preserve">58.6 </t>
  </si>
  <si>
    <t>60.3</t>
  </si>
  <si>
    <t xml:space="preserve">57.7 </t>
  </si>
  <si>
    <t>61.3</t>
  </si>
  <si>
    <t xml:space="preserve">57.1 </t>
  </si>
  <si>
    <t>60.1</t>
  </si>
  <si>
    <t xml:space="preserve">58.4 </t>
  </si>
  <si>
    <t xml:space="preserve">56.7 </t>
  </si>
  <si>
    <t xml:space="preserve">58.0 </t>
  </si>
  <si>
    <t xml:space="preserve">55.6 </t>
  </si>
  <si>
    <t xml:space="preserve">57.2 </t>
  </si>
  <si>
    <t xml:space="preserve">54.6 </t>
  </si>
  <si>
    <t>60.4</t>
  </si>
  <si>
    <t xml:space="preserve">56.9 </t>
  </si>
  <si>
    <t>56.0</t>
  </si>
  <si>
    <t xml:space="preserve">56.4 </t>
  </si>
  <si>
    <t>57.1</t>
  </si>
  <si>
    <t>57.8</t>
  </si>
  <si>
    <t xml:space="preserve">56.0 </t>
  </si>
  <si>
    <t xml:space="preserve">54.4 </t>
  </si>
  <si>
    <t>57.6</t>
  </si>
  <si>
    <t xml:space="preserve">55.3 </t>
  </si>
  <si>
    <t xml:space="preserve">54.0 </t>
  </si>
  <si>
    <t>56.6</t>
  </si>
  <si>
    <t xml:space="preserve">54.8 </t>
  </si>
  <si>
    <t xml:space="preserve">53.6 </t>
  </si>
  <si>
    <t xml:space="preserve">54.5 </t>
  </si>
  <si>
    <t xml:space="preserve">52.1 </t>
  </si>
  <si>
    <t xml:space="preserve">54.1 </t>
  </si>
  <si>
    <t xml:space="preserve">53.0 </t>
  </si>
  <si>
    <t>55.2</t>
  </si>
  <si>
    <t xml:space="preserve">52.9 </t>
  </si>
  <si>
    <t xml:space="preserve">51.7 </t>
  </si>
  <si>
    <t>54.3</t>
  </si>
  <si>
    <t xml:space="preserve">52.5 </t>
  </si>
  <si>
    <t>53.1</t>
  </si>
  <si>
    <t xml:space="preserve">51.4 </t>
  </si>
  <si>
    <t>53.6</t>
  </si>
  <si>
    <t xml:space="preserve">52.3 </t>
  </si>
  <si>
    <t xml:space="preserve">50.7 </t>
  </si>
  <si>
    <t>53.8</t>
  </si>
  <si>
    <t xml:space="preserve">51.6 </t>
  </si>
  <si>
    <t xml:space="preserve">50.4 </t>
  </si>
  <si>
    <t>52.8</t>
  </si>
  <si>
    <t xml:space="preserve">51.5 </t>
  </si>
  <si>
    <t xml:space="preserve">50.8 </t>
  </si>
  <si>
    <t>52.2</t>
  </si>
  <si>
    <t xml:space="preserve">50.5 </t>
  </si>
  <si>
    <t>50.7</t>
  </si>
  <si>
    <t xml:space="preserve">50.6 </t>
  </si>
  <si>
    <t xml:space="preserve">49.3 </t>
  </si>
  <si>
    <t>52.0</t>
  </si>
  <si>
    <t xml:space="preserve">50.0 </t>
  </si>
  <si>
    <t>50.8</t>
  </si>
  <si>
    <t xml:space="preserve">49.6 </t>
  </si>
  <si>
    <t xml:space="preserve">48.1 </t>
  </si>
  <si>
    <t>51.0</t>
  </si>
  <si>
    <t xml:space="preserve">48.8 </t>
  </si>
  <si>
    <t>49.7</t>
  </si>
  <si>
    <t xml:space="preserve">48.3 </t>
  </si>
  <si>
    <t xml:space="preserve">47.5 </t>
  </si>
  <si>
    <t>49.3</t>
  </si>
  <si>
    <t>48.4</t>
  </si>
  <si>
    <t xml:space="preserve">48.2 </t>
  </si>
  <si>
    <t xml:space="preserve">46.9 </t>
  </si>
  <si>
    <t>49.4</t>
  </si>
  <si>
    <t xml:space="preserve">46.4 </t>
  </si>
  <si>
    <t>47.3</t>
  </si>
  <si>
    <t xml:space="preserve">46.5 </t>
  </si>
  <si>
    <t xml:space="preserve">45.2 </t>
  </si>
  <si>
    <t>47.7</t>
  </si>
  <si>
    <t xml:space="preserve">44.9 </t>
  </si>
  <si>
    <t>47.9</t>
  </si>
  <si>
    <t xml:space="preserve">46.2 </t>
  </si>
  <si>
    <t xml:space="preserve">44.6 </t>
  </si>
  <si>
    <t>47.8</t>
  </si>
  <si>
    <t xml:space="preserve">45.7 </t>
  </si>
  <si>
    <t xml:space="preserve">44.8 </t>
  </si>
  <si>
    <t>46.6</t>
  </si>
  <si>
    <t xml:space="preserve">44.7 </t>
  </si>
  <si>
    <t xml:space="preserve">43.3 </t>
  </si>
  <si>
    <t>46.1</t>
  </si>
  <si>
    <t xml:space="preserve">43.8 </t>
  </si>
  <si>
    <t xml:space="preserve">43.9 </t>
  </si>
  <si>
    <t>43.8</t>
  </si>
  <si>
    <t xml:space="preserve">43.5 </t>
  </si>
  <si>
    <t xml:space="preserve">44.1 </t>
  </si>
  <si>
    <t>42.6</t>
  </si>
  <si>
    <t xml:space="preserve">42.7 </t>
  </si>
  <si>
    <t xml:space="preserve">41.2 </t>
  </si>
  <si>
    <t>44.3</t>
  </si>
  <si>
    <t xml:space="preserve">42.6 </t>
  </si>
  <si>
    <t xml:space="preserve">42.9 </t>
  </si>
  <si>
    <t>42.3</t>
  </si>
  <si>
    <t xml:space="preserve">41.0 </t>
  </si>
  <si>
    <t>44.1</t>
  </si>
  <si>
    <t xml:space="preserve">42.4 </t>
  </si>
  <si>
    <t xml:space="preserve">42.1 </t>
  </si>
  <si>
    <t>42.5</t>
  </si>
  <si>
    <t xml:space="preserve">41.7 </t>
  </si>
  <si>
    <t>42.4</t>
  </si>
  <si>
    <t xml:space="preserve">39.6 </t>
  </si>
  <si>
    <t xml:space="preserve">39.8 </t>
  </si>
  <si>
    <t>39.4</t>
  </si>
  <si>
    <t>Jersey e Guernsey</t>
  </si>
  <si>
    <t xml:space="preserve">Giappone </t>
  </si>
  <si>
    <t xml:space="preserve">Italia </t>
  </si>
  <si>
    <t xml:space="preserve">Hong Kong </t>
  </si>
  <si>
    <t xml:space="preserve">Islanda </t>
  </si>
  <si>
    <t xml:space="preserve">Svizzera </t>
  </si>
  <si>
    <t xml:space="preserve">Australia </t>
  </si>
  <si>
    <t xml:space="preserve">Svezia </t>
  </si>
  <si>
    <t xml:space="preserve">Israele </t>
  </si>
  <si>
    <t xml:space="preserve">Macao </t>
  </si>
  <si>
    <t xml:space="preserve">Francia </t>
  </si>
  <si>
    <t xml:space="preserve">Spagna </t>
  </si>
  <si>
    <t xml:space="preserve">Canada </t>
  </si>
  <si>
    <t xml:space="preserve">Nuova Zelanda </t>
  </si>
  <si>
    <t xml:space="preserve">Norvegia </t>
  </si>
  <si>
    <t>Singapore</t>
  </si>
  <si>
    <t xml:space="preserve">Austria </t>
  </si>
  <si>
    <t xml:space="preserve">Paesi Bassi </t>
  </si>
  <si>
    <t xml:space="preserve">Martinica </t>
  </si>
  <si>
    <t xml:space="preserve">Grecia </t>
  </si>
  <si>
    <t xml:space="preserve">Belgio </t>
  </si>
  <si>
    <t xml:space="preserve">Malta </t>
  </si>
  <si>
    <t xml:space="preserve">Regno Unito </t>
  </si>
  <si>
    <t xml:space="preserve">Germania </t>
  </si>
  <si>
    <t xml:space="preserve">Isole Vergini americane </t>
  </si>
  <si>
    <t xml:space="preserve">Finlandia </t>
  </si>
  <si>
    <t xml:space="preserve">Guadalupa </t>
  </si>
  <si>
    <t xml:space="preserve">Cipro </t>
  </si>
  <si>
    <t xml:space="preserve">Irlanda </t>
  </si>
  <si>
    <t xml:space="preserve">Costa Rica </t>
  </si>
  <si>
    <t xml:space="preserve">Porto Rico </t>
  </si>
  <si>
    <t xml:space="preserve">Lussemburgo </t>
  </si>
  <si>
    <t xml:space="preserve">Emirati Arabi Uniti </t>
  </si>
  <si>
    <t xml:space="preserve">Corea del Sud </t>
  </si>
  <si>
    <t xml:space="preserve">Cile </t>
  </si>
  <si>
    <t xml:space="preserve">Danimarca </t>
  </si>
  <si>
    <t xml:space="preserve">Cuba </t>
  </si>
  <si>
    <t xml:space="preserve">Portogallo </t>
  </si>
  <si>
    <t xml:space="preserve">Slovenia </t>
  </si>
  <si>
    <t xml:space="preserve">Kuwait </t>
  </si>
  <si>
    <t xml:space="preserve">Barbados </t>
  </si>
  <si>
    <t xml:space="preserve">Brunei </t>
  </si>
  <si>
    <t xml:space="preserve">Rep. Ceca </t>
  </si>
  <si>
    <t xml:space="preserve">Riunione </t>
  </si>
  <si>
    <t xml:space="preserve">Albania </t>
  </si>
  <si>
    <t xml:space="preserve">Uruguay </t>
  </si>
  <si>
    <t xml:space="preserve">Messico </t>
  </si>
  <si>
    <t xml:space="preserve">Belize </t>
  </si>
  <si>
    <t xml:space="preserve">Nicaragua </t>
  </si>
  <si>
    <t xml:space="preserve">Guyana francese </t>
  </si>
  <si>
    <t xml:space="preserve">Croazia </t>
  </si>
  <si>
    <t xml:space="preserve">Oman </t>
  </si>
  <si>
    <t xml:space="preserve">Bahrein </t>
  </si>
  <si>
    <t xml:space="preserve">Qatar </t>
  </si>
  <si>
    <t xml:space="preserve">Polonia </t>
  </si>
  <si>
    <t xml:space="preserve">Panamá </t>
  </si>
  <si>
    <t xml:space="preserve">Guam </t>
  </si>
  <si>
    <t xml:space="preserve">Argentina </t>
  </si>
  <si>
    <t xml:space="preserve">Antille Olandesi </t>
  </si>
  <si>
    <t xml:space="preserve">Ecuador </t>
  </si>
  <si>
    <t xml:space="preserve">Bosnia ed Erzegovina </t>
  </si>
  <si>
    <t xml:space="preserve">Slovacchia </t>
  </si>
  <si>
    <t xml:space="preserve">Montenegro </t>
  </si>
  <si>
    <t xml:space="preserve">Vietnam </t>
  </si>
  <si>
    <t xml:space="preserve">Malesia </t>
  </si>
  <si>
    <t xml:space="preserve">Aruba </t>
  </si>
  <si>
    <t xml:space="preserve">Macedonia </t>
  </si>
  <si>
    <t xml:space="preserve">Siria </t>
  </si>
  <si>
    <t xml:space="preserve">Polinesia francese </t>
  </si>
  <si>
    <t xml:space="preserve">Serbia </t>
  </si>
  <si>
    <t xml:space="preserve">Libia </t>
  </si>
  <si>
    <t xml:space="preserve">Venezuela </t>
  </si>
  <si>
    <t xml:space="preserve">Santa Lucia </t>
  </si>
  <si>
    <t xml:space="preserve">Brasile </t>
  </si>
  <si>
    <t xml:space="preserve">Bahamas </t>
  </si>
  <si>
    <t xml:space="preserve">Palestina </t>
  </si>
  <si>
    <t xml:space="preserve">Ungheria </t>
  </si>
  <si>
    <t xml:space="preserve">Tonga </t>
  </si>
  <si>
    <t xml:space="preserve">Bulgaria </t>
  </si>
  <si>
    <t xml:space="preserve">Lituania </t>
  </si>
  <si>
    <t xml:space="preserve">Colombia </t>
  </si>
  <si>
    <t xml:space="preserve">Mauritius </t>
  </si>
  <si>
    <t xml:space="preserve">Arabia Saudita </t>
  </si>
  <si>
    <t xml:space="preserve">Lettonia </t>
  </si>
  <si>
    <t xml:space="preserve">Giamaica </t>
  </si>
  <si>
    <t xml:space="preserve">Giordania </t>
  </si>
  <si>
    <t xml:space="preserve">Romania </t>
  </si>
  <si>
    <t xml:space="preserve">Sri Lanka </t>
  </si>
  <si>
    <t xml:space="preserve">Algeria </t>
  </si>
  <si>
    <t xml:space="preserve">Rep. Dominicana </t>
  </si>
  <si>
    <t xml:space="preserve">Libano </t>
  </si>
  <si>
    <t xml:space="preserve">Armenia </t>
  </si>
  <si>
    <t xml:space="preserve">El Salvador </t>
  </si>
  <si>
    <t xml:space="preserve">Turchia </t>
  </si>
  <si>
    <t xml:space="preserve">Paraguay </t>
  </si>
  <si>
    <t xml:space="preserve">Filippine </t>
  </si>
  <si>
    <t xml:space="preserve">Capo Verde </t>
  </si>
  <si>
    <t xml:space="preserve">Saint Vincent e Grenadine </t>
  </si>
  <si>
    <t xml:space="preserve">Samoa </t>
  </si>
  <si>
    <t xml:space="preserve">Perù </t>
  </si>
  <si>
    <t xml:space="preserve">Estonia </t>
  </si>
  <si>
    <t xml:space="preserve">Egitto </t>
  </si>
  <si>
    <t xml:space="preserve">Marocco </t>
  </si>
  <si>
    <t xml:space="preserve">Georgia </t>
  </si>
  <si>
    <t xml:space="preserve">Iran </t>
  </si>
  <si>
    <t xml:space="preserve">Indonesia </t>
  </si>
  <si>
    <t xml:space="preserve">Thailandia </t>
  </si>
  <si>
    <t xml:space="preserve">Russia </t>
  </si>
  <si>
    <t xml:space="preserve">Guatemala </t>
  </si>
  <si>
    <t xml:space="preserve">Suriname </t>
  </si>
  <si>
    <t xml:space="preserve">Honduras </t>
  </si>
  <si>
    <t xml:space="preserve">Vanuatu </t>
  </si>
  <si>
    <t xml:space="preserve">Trinidad e Tobago </t>
  </si>
  <si>
    <t xml:space="preserve">Bielorussia </t>
  </si>
  <si>
    <t xml:space="preserve">Moldavia </t>
  </si>
  <si>
    <t xml:space="preserve">Figi </t>
  </si>
  <si>
    <t xml:space="preserve">Grenada </t>
  </si>
  <si>
    <t xml:space="preserve">Micronesia </t>
  </si>
  <si>
    <t xml:space="preserve">Maldive </t>
  </si>
  <si>
    <t xml:space="preserve">Ucraina </t>
  </si>
  <si>
    <t xml:space="preserve">Azerbaigian </t>
  </si>
  <si>
    <t xml:space="preserve">Corea del Nord </t>
  </si>
  <si>
    <t xml:space="preserve">Kazakistan </t>
  </si>
  <si>
    <t xml:space="preserve">Guyana </t>
  </si>
  <si>
    <t xml:space="preserve">Mongolia </t>
  </si>
  <si>
    <t xml:space="preserve">Tagikistan </t>
  </si>
  <si>
    <t xml:space="preserve">Sahara Occidentale </t>
  </si>
  <si>
    <t xml:space="preserve">Kirghizistan </t>
  </si>
  <si>
    <t xml:space="preserve">Bhutan </t>
  </si>
  <si>
    <t xml:space="preserve">Bolivia </t>
  </si>
  <si>
    <t xml:space="preserve">São Tomé e Príncipe </t>
  </si>
  <si>
    <t xml:space="preserve">Pakistan </t>
  </si>
  <si>
    <t xml:space="preserve">Comore </t>
  </si>
  <si>
    <t xml:space="preserve">India </t>
  </si>
  <si>
    <t xml:space="preserve">Laos </t>
  </si>
  <si>
    <t xml:space="preserve">Mauritania </t>
  </si>
  <si>
    <t xml:space="preserve">Bangladesh </t>
  </si>
  <si>
    <t xml:space="preserve">Nepal </t>
  </si>
  <si>
    <t xml:space="preserve">Isole Salomone </t>
  </si>
  <si>
    <t xml:space="preserve">Turkmenistan </t>
  </si>
  <si>
    <t xml:space="preserve">Senegal </t>
  </si>
  <si>
    <t xml:space="preserve">Yemen </t>
  </si>
  <si>
    <t xml:space="preserve">Birmania </t>
  </si>
  <si>
    <t xml:space="preserve">Haiti </t>
  </si>
  <si>
    <t xml:space="preserve">Ghana </t>
  </si>
  <si>
    <t xml:space="preserve">Cambogia </t>
  </si>
  <si>
    <t xml:space="preserve">Iraq </t>
  </si>
  <si>
    <t xml:space="preserve">Gambia </t>
  </si>
  <si>
    <t xml:space="preserve">Madagascar </t>
  </si>
  <si>
    <t xml:space="preserve">Sudan </t>
  </si>
  <si>
    <t xml:space="preserve">Togo </t>
  </si>
  <si>
    <t xml:space="preserve">Eritrea </t>
  </si>
  <si>
    <t xml:space="preserve">Papua Nuova Guinea </t>
  </si>
  <si>
    <t xml:space="preserve">Niger </t>
  </si>
  <si>
    <t xml:space="preserve">Gabon </t>
  </si>
  <si>
    <t xml:space="preserve">Benin </t>
  </si>
  <si>
    <t xml:space="preserve">Guinea </t>
  </si>
  <si>
    <t xml:space="preserve">Rep. del Congo </t>
  </si>
  <si>
    <t xml:space="preserve">Gibuti </t>
  </si>
  <si>
    <t xml:space="preserve">Mali </t>
  </si>
  <si>
    <t xml:space="preserve">Etiopia </t>
  </si>
  <si>
    <t xml:space="preserve">Namibia </t>
  </si>
  <si>
    <t xml:space="preserve">Tanzania </t>
  </si>
  <si>
    <t xml:space="preserve">Burkina Faso </t>
  </si>
  <si>
    <t xml:space="preserve">Guinea Equatoriale </t>
  </si>
  <si>
    <t xml:space="preserve">Uganda </t>
  </si>
  <si>
    <t xml:space="preserve">Botswana </t>
  </si>
  <si>
    <t xml:space="preserve">Ciad </t>
  </si>
  <si>
    <t xml:space="preserve">Camerun </t>
  </si>
  <si>
    <t xml:space="preserve">Burundi </t>
  </si>
  <si>
    <t xml:space="preserve">Sudafrica </t>
  </si>
  <si>
    <t xml:space="preserve">Costa d'Avorio </t>
  </si>
  <si>
    <t xml:space="preserve">Malawi </t>
  </si>
  <si>
    <t xml:space="preserve">Somalia </t>
  </si>
  <si>
    <t xml:space="preserve">RD del Congo </t>
  </si>
  <si>
    <t xml:space="preserve">Guinea-Bissau </t>
  </si>
  <si>
    <t xml:space="preserve">Ruanda </t>
  </si>
  <si>
    <t xml:space="preserve">Liberia </t>
  </si>
  <si>
    <t xml:space="preserve">Rep. Centrafricana </t>
  </si>
  <si>
    <t xml:space="preserve">Afghanistan </t>
  </si>
  <si>
    <t xml:space="preserve">Zimbabwe </t>
  </si>
  <si>
    <t xml:space="preserve">Angola </t>
  </si>
  <si>
    <t xml:space="preserve">Lesotho </t>
  </si>
  <si>
    <t xml:space="preserve">Sierra Leone </t>
  </si>
  <si>
    <t xml:space="preserve">Zambia </t>
  </si>
  <si>
    <t xml:space="preserve">Mozambico </t>
  </si>
  <si>
    <t xml:space="preserve">Andorra </t>
  </si>
  <si>
    <t xml:space="preserve">San Marino </t>
  </si>
  <si>
    <t xml:space="preserve">Singapore </t>
  </si>
  <si>
    <t>Gibilterra</t>
  </si>
  <si>
    <t xml:space="preserve">Guernsey </t>
  </si>
  <si>
    <t xml:space="preserve">Isole Cayman </t>
  </si>
  <si>
    <t xml:space="preserve">Monaco </t>
  </si>
  <si>
    <t xml:space="preserve">Liechtenstein </t>
  </si>
  <si>
    <t xml:space="preserve">Jersey </t>
  </si>
  <si>
    <t xml:space="preserve">Isole Fær Øer </t>
  </si>
  <si>
    <t xml:space="preserve">Montserrat </t>
  </si>
  <si>
    <t xml:space="preserve">Saint-Pierre e Miquelon </t>
  </si>
  <si>
    <t xml:space="preserve">Unione europea </t>
  </si>
  <si>
    <t xml:space="preserve">Isola di Man </t>
  </si>
  <si>
    <t xml:space="preserve">Bermuda </t>
  </si>
  <si>
    <t xml:space="preserve">Sant'Elena </t>
  </si>
  <si>
    <t xml:space="preserve">Taiwan </t>
  </si>
  <si>
    <t xml:space="preserve">Anguilla </t>
  </si>
  <si>
    <t xml:space="preserve">Isole Vergini britanniche </t>
  </si>
  <si>
    <t xml:space="preserve">Isole Marianne Settentrionali </t>
  </si>
  <si>
    <t xml:space="preserve">Samoa Americane </t>
  </si>
  <si>
    <t xml:space="preserve">Tunisia </t>
  </si>
  <si>
    <t xml:space="preserve">Dominica </t>
  </si>
  <si>
    <t xml:space="preserve">Turks e Caicos </t>
  </si>
  <si>
    <t>Flag of Palestine</t>
  </si>
  <si>
    <t xml:space="preserve">Saint Kitts e Nevis </t>
  </si>
  <si>
    <t xml:space="preserve">Antigua e Barbuda </t>
  </si>
  <si>
    <t xml:space="preserve">Seychelles </t>
  </si>
  <si>
    <t xml:space="preserve">Nauru </t>
  </si>
  <si>
    <t xml:space="preserve">Palau </t>
  </si>
  <si>
    <t xml:space="preserve">Isole Marshall </t>
  </si>
  <si>
    <t xml:space="preserve">Groenlandia </t>
  </si>
  <si>
    <t xml:space="preserve">Tuvalu </t>
  </si>
  <si>
    <t xml:space="preserve">Timor Est </t>
  </si>
  <si>
    <t xml:space="preserve">Uzbekistan </t>
  </si>
  <si>
    <t xml:space="preserve">Kiribati </t>
  </si>
  <si>
    <t xml:space="preserve">Mayotte </t>
  </si>
  <si>
    <t xml:space="preserve">Kenya </t>
  </si>
  <si>
    <t xml:space="preserve">Nigeria </t>
  </si>
  <si>
    <t xml:space="preserve">Swaziland </t>
  </si>
  <si>
    <t>Spese per la salute per stato</t>
  </si>
  <si>
    <r>
      <t>Questa statistica sulle spese per la salute per stato e con riferimento alle percentuali di PIL rispettivamente stanziate, per anno, è stata fornita dalle Nazioni Unite</t>
    </r>
    <r>
      <rPr>
        <vertAlign val="superscript"/>
        <sz val="11"/>
        <color indexed="8"/>
        <rFont val="Calibri"/>
        <family val="2"/>
      </rPr>
      <t>[6]</t>
    </r>
    <r>
      <rPr>
        <sz val="11"/>
        <color theme="1"/>
        <rFont val="Calibri"/>
        <family val="2"/>
      </rPr>
      <t>. Anche la CIA (nel suo factbook) e la Banca Mondiale ne hanno realizzata una abbastanza simile, e nello stesso anno.</t>
    </r>
  </si>
  <si>
    <t xml:space="preserve">Stato </t>
  </si>
  <si>
    <t xml:space="preserve">Spese salute (%PIL) </t>
  </si>
  <si>
    <t>Anno di rif.</t>
  </si>
  <si>
    <t xml:space="preserve">Cina </t>
  </si>
  <si>
    <t xml:space="preserve">Stati Uniti d'America </t>
  </si>
  <si>
    <t>*</t>
  </si>
  <si>
    <t xml:space="preserve">Pos. </t>
  </si>
  <si>
    <t>Popolazione</t>
  </si>
  <si>
    <t xml:space="preserve">Stima ONU 01/05/2011[1] </t>
  </si>
  <si>
    <t xml:space="preserve">Data </t>
  </si>
  <si>
    <t>Fonte</t>
  </si>
  <si>
    <t xml:space="preserve">- </t>
  </si>
  <si>
    <t>World PopClock</t>
  </si>
  <si>
    <t>Stima Uff.Stat. Cina (1.354.040.000)</t>
  </si>
  <si>
    <t>Stima Uff.Stat. Hong Kong (7.173.900)</t>
  </si>
  <si>
    <t>Stima Uff.Stat. Macao (576.700)</t>
  </si>
  <si>
    <t>Cens. India 2011</t>
  </si>
  <si>
    <t>Stima Eurostat</t>
  </si>
  <si>
    <t>PopClock Stati Uniti (315.421.046)</t>
  </si>
  <si>
    <t>Stima Uff.Stat.Porto Rico (3.706.690)</t>
  </si>
  <si>
    <t>Cens.Guam (159.358)</t>
  </si>
  <si>
    <t>Cens.Isole Vergini US (106.405)</t>
  </si>
  <si>
    <t>Cens.Samoa Americane (55.519)</t>
  </si>
  <si>
    <t>Cens.Isole Marianne Sett. (53.883)</t>
  </si>
  <si>
    <t>Cens. Indonesia 2010</t>
  </si>
  <si>
    <t>Stima Uff.Stat. Brasile</t>
  </si>
  <si>
    <t>PopClock Pakistan</t>
  </si>
  <si>
    <t>Cens. 2006 Nigeria</t>
  </si>
  <si>
    <t>PopClock Bangladesh</t>
  </si>
  <si>
    <t>Stima Uff. Stat. Russia</t>
  </si>
  <si>
    <t>Stima Uff.Stat. Giappone</t>
  </si>
  <si>
    <t>Stima Uff.Stat. Messico</t>
  </si>
  <si>
    <t>Stima Uff. Stat. Filippine</t>
  </si>
  <si>
    <t>Cens. 2009 Vietnam</t>
  </si>
  <si>
    <t>Stima Uff. Stat. Etiopia</t>
  </si>
  <si>
    <t>Stima DESTATIS</t>
  </si>
  <si>
    <t>PopClock Uff. Egitto</t>
  </si>
  <si>
    <t>PopClock Uff. Iran</t>
  </si>
  <si>
    <t>Stima Uff. Stat. Turchia</t>
  </si>
  <si>
    <t>Stima Uff. Stat. Thailandia</t>
  </si>
  <si>
    <t>• Dipartimenti d'oltremare: 2.109.831</t>
  </si>
  <si>
    <t>• Collettività d'oltremare: 579.228</t>
  </si>
  <si>
    <t>Stima Uff. Stat. Francia</t>
  </si>
  <si>
    <t>FR metrop.+ DOM (65.350.000)</t>
  </si>
  <si>
    <t>+ COM (580.000)</t>
  </si>
  <si>
    <t>Stima Uff. Stat. UK</t>
  </si>
  <si>
    <t>UK madrep. (63.300.000)</t>
  </si>
  <si>
    <t>+ dip. (445.000)</t>
  </si>
  <si>
    <t>15º censimento ISTAT</t>
  </si>
  <si>
    <t>Stima Uff. Stat. Sudafrica</t>
  </si>
  <si>
    <t>Stima Uff. Stat. Corea del Sud</t>
  </si>
  <si>
    <t>PopClock Uff. Colombia</t>
  </si>
  <si>
    <t>Stima Uff. Stat. Spagna</t>
  </si>
  <si>
    <t>Stima Uff. Stat. Ucraina</t>
  </si>
  <si>
    <t>Stima Uff. Stat. Tanzania</t>
  </si>
  <si>
    <t>Cens. 2008 Sudan</t>
  </si>
  <si>
    <t>Cens. 2009 Kenya</t>
  </si>
  <si>
    <t>Cens. Argentina 2010</t>
  </si>
  <si>
    <t>Stima Uff. Stat. Polonia</t>
  </si>
  <si>
    <t>Stima Uff. Stat. Algeria</t>
  </si>
  <si>
    <t>PopClock Uff. Canada</t>
  </si>
  <si>
    <t>Stima Uff. Stat. Uganda</t>
  </si>
  <si>
    <t>PopClock Uff. Marocco</t>
  </si>
  <si>
    <t>Stima Uff. Stat. Iraq</t>
  </si>
  <si>
    <t>Stima Uff. Stat. Afghanistan</t>
  </si>
  <si>
    <t>Stima Uff. Stat. Nepal</t>
  </si>
  <si>
    <t>Stima Uff. Stat. Perù</t>
  </si>
  <si>
    <t>PopClock Uff. Venezuela</t>
  </si>
  <si>
    <t>Cens. 2010 Malesia</t>
  </si>
  <si>
    <t>Stima Uff. Stat. Arabia Saudita</t>
  </si>
  <si>
    <t>Stima Uff. Stat. Uzbekistan</t>
  </si>
  <si>
    <t>Cens. 2010 Ghana</t>
  </si>
  <si>
    <t>Cens. Corea del Nord 2008</t>
  </si>
  <si>
    <t>Stima Uff. Stat. Yemen</t>
  </si>
  <si>
    <t>Stima Uff. Stat. Mozambico</t>
  </si>
  <si>
    <t>Stima Uff. Stat. Taiwan</t>
  </si>
  <si>
    <t>PopClock Uff. Australia</t>
  </si>
  <si>
    <t>Stima Uff. Stat. Romania</t>
  </si>
  <si>
    <t>Stima Uff. Stat. Sri Lanka</t>
  </si>
  <si>
    <t>Stima Uff. Stat. Madagascar</t>
  </si>
  <si>
    <t>PopClock Uff. Siria</t>
  </si>
  <si>
    <t>Stima Uff. Stat. Costa d'Avorio</t>
  </si>
  <si>
    <t>Stima Uff. Stat. Camerun</t>
  </si>
  <si>
    <t>Stima Uff. Stat. Cile</t>
  </si>
  <si>
    <t>PopClock Uff. Paesi Bassi</t>
  </si>
  <si>
    <t>P.B. madrep. (16 864 700)</t>
  </si>
  <si>
    <t>+ dip. (287.000)</t>
  </si>
  <si>
    <t>Stima Uff. Stat. Burkina Faso</t>
  </si>
  <si>
    <t>Stima Uff. Stat. Kazakistan</t>
  </si>
  <si>
    <t>Stima Uff. Stat. Niger</t>
  </si>
  <si>
    <t>Cens. 2009 Mali</t>
  </si>
  <si>
    <t>Cens. 2010 Ecuador</t>
  </si>
  <si>
    <t>Cens. Malawi 2008</t>
  </si>
  <si>
    <t>Stima Uff. Stat. Guatemala</t>
  </si>
  <si>
    <t>Cens. 2008 Cambogia</t>
  </si>
  <si>
    <t>Cens. 2010 Zambia</t>
  </si>
  <si>
    <t>Stima Uff. Stat. Senegal</t>
  </si>
  <si>
    <t>Stima Uff. Stat. Grecia</t>
  </si>
  <si>
    <t>Stima Uff. Stat. Cuba</t>
  </si>
  <si>
    <t>Cens. Ciad 2009</t>
  </si>
  <si>
    <t>Stima INE</t>
  </si>
  <si>
    <t>Stima Uff. Stat. Ruanda</t>
  </si>
  <si>
    <t>Stima Uff. Stat. Repubblica Ceca</t>
  </si>
  <si>
    <t>Stima Uff. Stat. Tunisia</t>
  </si>
  <si>
    <t>Stima Uff. Stat. Haiti</t>
  </si>
  <si>
    <t>Stima Uff. Stat. Ungheria</t>
  </si>
  <si>
    <t>Stima Uff. Stat. Guinea</t>
  </si>
  <si>
    <t>Stima Uff. Stat. Bolivia</t>
  </si>
  <si>
    <t>Cens. 2010 Rep. Dominicana</t>
  </si>
  <si>
    <t>Stima Uff. Stat. Serbia</t>
  </si>
  <si>
    <t>Stima Uff. Stat. Kosovo</t>
  </si>
  <si>
    <t>Stima Uff. Stat. Bielorussia</t>
  </si>
  <si>
    <t>Stima Uff. Stat. Svezia</t>
  </si>
  <si>
    <t>Stima Uff. Stat. Azerbaijan</t>
  </si>
  <si>
    <t>Stima Uff. Stat. Benin</t>
  </si>
  <si>
    <t>Stima Uff. Stat. Austria</t>
  </si>
  <si>
    <t>Stima Uff. Stat. Svizzera</t>
  </si>
  <si>
    <t>Stima Uff. Stat. Honduras</t>
  </si>
  <si>
    <t>Stima Uff. Stat. Emirati Arabi Uniti</t>
  </si>
  <si>
    <t>Cens. 2011 Bulgaria</t>
  </si>
  <si>
    <t>Stima Uff. Stat. Israele</t>
  </si>
  <si>
    <t>• Cisgiordania: 2.455.182</t>
  </si>
  <si>
    <t xml:space="preserve">• Striscia di Gaza: 1.584.010 </t>
  </si>
  <si>
    <t>Stima Uff. Stat. Palestina</t>
  </si>
  <si>
    <t>Stima Uff. Stat. Tagikistan</t>
  </si>
  <si>
    <t>Stima Uff. Paraguay</t>
  </si>
  <si>
    <t>Stima Uff. Stat. Laos</t>
  </si>
  <si>
    <t>Stima Uff. Stat. Giordania</t>
  </si>
  <si>
    <t>Stima Uff. Stat. Togo</t>
  </si>
  <si>
    <t>Cens. Sierra Leone 2004</t>
  </si>
  <si>
    <t>Stima Uff. Stat. Danimarca</t>
  </si>
  <si>
    <t>DK madrep. (5.456.400)</t>
  </si>
  <si>
    <t>+ dip. (106.004)</t>
  </si>
  <si>
    <t>Stima Uff. Stat. Slovacchia</t>
  </si>
  <si>
    <t>PopClock Uff. Finlandia</t>
  </si>
  <si>
    <t>Stima Uff. Stat. Kirghizistan</t>
  </si>
  <si>
    <t>Stima Uff. Stat. Singapore</t>
  </si>
  <si>
    <t>PopClock Uff. Norvegia</t>
  </si>
  <si>
    <t>Stima Uff. Stat. Costa Rica</t>
  </si>
  <si>
    <t>Stima Uff. Stat. Irlanda</t>
  </si>
  <si>
    <t>Stima Uff. Stat. Croazia</t>
  </si>
  <si>
    <t>Cens. Repubblica Centrafricana 2003</t>
  </si>
  <si>
    <t>PopClock Uff. Nuova Zelanda</t>
  </si>
  <si>
    <t>Stima Uff. Stat. Georgia</t>
  </si>
  <si>
    <t>Stima Uff. Stat. Libano</t>
  </si>
  <si>
    <t>Cens. Repubblica del Congo 2007</t>
  </si>
  <si>
    <t>Cens. Liberia 2008</t>
  </si>
  <si>
    <t>Stima Uff. Stat. Bosnia-Erzegovina</t>
  </si>
  <si>
    <t>Stima Uff. Stat. Moldavia</t>
  </si>
  <si>
    <t>Cens. Panamá 2010</t>
  </si>
  <si>
    <t>Stima Uff. Stat. Uruguay</t>
  </si>
  <si>
    <t>Stima Uff. Stat. Lituania</t>
  </si>
  <si>
    <t>Stima Uff. Stat. Albania</t>
  </si>
  <si>
    <t>Stima Uff. Stat. Armenia</t>
  </si>
  <si>
    <t>Cens. Oman 2010</t>
  </si>
  <si>
    <t>PopClock Uff. Mongolia</t>
  </si>
  <si>
    <t>Stima Uff. Stat. Giamaica</t>
  </si>
  <si>
    <t>Stima Uff. Stat. Lettonia</t>
  </si>
  <si>
    <t>Cens. Lesotho 2006</t>
  </si>
  <si>
    <t>Stima Uff. Stat. Macedonia</t>
  </si>
  <si>
    <t>PopClock Uff. Slovenia</t>
  </si>
  <si>
    <t>Stima Uff. Stat. Botswana</t>
  </si>
  <si>
    <t>Cens. Qatar 2010</t>
  </si>
  <si>
    <t>Cens. 2009 Guinea-Bissau</t>
  </si>
  <si>
    <t>Stima Uff. Stat. Trinidad e Tobago</t>
  </si>
  <si>
    <t>Stima Uff. Stat. Estonia</t>
  </si>
  <si>
    <t>Stima Uff. Stat. Mauritius</t>
  </si>
  <si>
    <t>Stima Uff. Stat. Bahrain</t>
  </si>
  <si>
    <t>Cens. Swaziland 2007</t>
  </si>
  <si>
    <t>Cens. Timor Est 2010</t>
  </si>
  <si>
    <t>Stima Uff. Stat. Cipro</t>
  </si>
  <si>
    <t>Cens. Gibuti 2009</t>
  </si>
  <si>
    <t>Cens. Figi 2007</t>
  </si>
  <si>
    <t>Stima Uff. Stat. Guyana</t>
  </si>
  <si>
    <t>Stima Uff. Stat. Bhutan</t>
  </si>
  <si>
    <t>Cens. Guinea Equatoriale 2002</t>
  </si>
  <si>
    <t>Stima Uff. Stat. Montenegro</t>
  </si>
  <si>
    <t>Stima Uff. Stat. Isole Salomone</t>
  </si>
  <si>
    <t>Stima Uff. Stat. Lussemburgo</t>
  </si>
  <si>
    <t>Cens. Capo Verde 2010</t>
  </si>
  <si>
    <t>Stima Uff. Stat. Malta</t>
  </si>
  <si>
    <t>Cens. Bahamas 2010</t>
  </si>
  <si>
    <t>Stima Uff. Stat. Islanda</t>
  </si>
  <si>
    <t>Stima Uff. Stat. Maldive</t>
  </si>
  <si>
    <t>Stima Uff. Stat. Belize</t>
  </si>
  <si>
    <t>Stima Uff. Stat. Barbados</t>
  </si>
  <si>
    <t>Cens. Vanuatu 2009</t>
  </si>
  <si>
    <t>Stima Uff. Stat. Samoa</t>
  </si>
  <si>
    <t>Cens. 2010 Santa Lucia</t>
  </si>
  <si>
    <t>Stima Uff. Stat. Micronesia</t>
  </si>
  <si>
    <t>Stima Stat. Saint Vincent e Grenadine</t>
  </si>
  <si>
    <t>Stima Stat. Grenada</t>
  </si>
  <si>
    <t>Cens. Tonga 2006</t>
  </si>
  <si>
    <t>Stima Stat. Antigua e Barbuda</t>
  </si>
  <si>
    <t>Cens. 2010 Seychelles</t>
  </si>
  <si>
    <t>Stima Uff. Stat. Andorra</t>
  </si>
  <si>
    <t>Stima Stat. Dominica</t>
  </si>
  <si>
    <t>Stima Uff. Stat. Isole Marshall</t>
  </si>
  <si>
    <t>Stima Stat. Saint Kitts e Nevis</t>
  </si>
  <si>
    <t>Stima Uff. Stat. Liechtenstein</t>
  </si>
  <si>
    <t>Stima Uff. Stat. Monaco</t>
  </si>
  <si>
    <t>Stima Uff. Stat. San Marino</t>
  </si>
  <si>
    <t>Sito Uff. Città del Vaticano</t>
  </si>
  <si>
    <t>Stati per popolazione</t>
  </si>
  <si>
    <r>
      <t xml:space="preserve">La seguente è una </t>
    </r>
    <r>
      <rPr>
        <b/>
        <sz val="11"/>
        <color indexed="8"/>
        <rFont val="Calibri"/>
        <family val="2"/>
      </rPr>
      <t>lista di stati per popolazione</t>
    </r>
    <r>
      <rPr>
        <sz val="11"/>
        <color theme="1"/>
        <rFont val="Calibri"/>
        <family val="2"/>
      </rPr>
      <t>. I dati sono previsioni della popolazione di ciascun paese a metà del 2010 calcolate dalle Nazioni Unite sulla base degli ultimi censimenti e ipotesi di crescita demografica</t>
    </r>
    <r>
      <rPr>
        <vertAlign val="superscript"/>
        <sz val="11"/>
        <color indexed="8"/>
        <rFont val="Calibri"/>
        <family val="2"/>
      </rPr>
      <t>[1]</t>
    </r>
    <r>
      <rPr>
        <sz val="11"/>
        <color theme="1"/>
        <rFont val="Calibri"/>
        <family val="2"/>
      </rPr>
      <t>. Sono inoltre presenti le stime dei principali uffici statistici nazionali con l'indicazione della data e fonte della stima.</t>
    </r>
  </si>
  <si>
    <t>01/06/2008</t>
  </si>
  <si>
    <t xml:space="preserve">Mondo </t>
  </si>
  <si>
    <t>• Cina: 1.341.335.152</t>
  </si>
  <si>
    <t>• Hong Kong: 7.053.189</t>
  </si>
  <si>
    <t xml:space="preserve">• Macao: 543.656 </t>
  </si>
  <si>
    <t>• Stati Uniti: 303.383.948</t>
  </si>
  <si>
    <t>• Porto Rico: 3.749.009</t>
  </si>
  <si>
    <t>• Guam: 179.896</t>
  </si>
  <si>
    <t>• Isole Vergini americane: 109.056</t>
  </si>
  <si>
    <t>• Samoa Americane: 68.420</t>
  </si>
  <si>
    <t xml:space="preserve">• Isole Marianne Settentrionali: 60.917 </t>
  </si>
  <si>
    <t>• Francia: 62.787.427</t>
  </si>
  <si>
    <t>•• Riunione: 846.068</t>
  </si>
  <si>
    <t>•• Guadalupa: 422.684[3]</t>
  </si>
  <si>
    <t>•• Martinica: 405.814</t>
  </si>
  <si>
    <t>•• Guyana francese: 231.151</t>
  </si>
  <si>
    <t>•• Mayotte: 204.114</t>
  </si>
  <si>
    <t>•• Polinesia francese: 270.764</t>
  </si>
  <si>
    <t>•• Nuova Caledonia: 250.870</t>
  </si>
  <si>
    <t>•• Saint-Martin: 30.615[3]</t>
  </si>
  <si>
    <t>•• Wallis e Futuna: 13.566</t>
  </si>
  <si>
    <t>•• Saint-Barthélemy: 7.367[3]</t>
  </si>
  <si>
    <t xml:space="preserve">•• Saint-Pierre e Miquelon: 6.046 </t>
  </si>
  <si>
    <t>• Regno Unito: 62.035.570</t>
  </si>
  <si>
    <t>• Jersey: 90.686</t>
  </si>
  <si>
    <t>• Isola di Man: 82.869</t>
  </si>
  <si>
    <t>• Bermuda: 64.941</t>
  </si>
  <si>
    <t>• Guernsey: 62.666</t>
  </si>
  <si>
    <t>• Isole Cayman: 56.230</t>
  </si>
  <si>
    <t>• Turks e Caicos: 38.354</t>
  </si>
  <si>
    <t>• Gibilterra: 29.244</t>
  </si>
  <si>
    <t>• Isole Vergini britanniche: 23.245</t>
  </si>
  <si>
    <t>• Anguilla: 15.358</t>
  </si>
  <si>
    <t>• Montserrat: 5.934</t>
  </si>
  <si>
    <t>• Sant'Elena: 4.118</t>
  </si>
  <si>
    <t xml:space="preserve">• Isole Falkland: 3.017 </t>
  </si>
  <si>
    <t>• Sudan [4]</t>
  </si>
  <si>
    <t xml:space="preserve">• Sudan del Sud[4] </t>
  </si>
  <si>
    <t>• Marocco: 31.951.412</t>
  </si>
  <si>
    <t xml:space="preserve">• Sahara Occidentale: 530.500 </t>
  </si>
  <si>
    <t xml:space="preserve">Taiwan[2]  </t>
  </si>
  <si>
    <t>• Australia: 22.264.217</t>
  </si>
  <si>
    <t>• Isola Norfolk: 2.169[5]</t>
  </si>
  <si>
    <t>• Isola di Natale: 1.402[5]</t>
  </si>
  <si>
    <t xml:space="preserve">• Isole Cocos e Keeling: 596[5] </t>
  </si>
  <si>
    <t>• Paesi Bassi: 16.634.068</t>
  </si>
  <si>
    <t>• Curaçao: 142.180</t>
  </si>
  <si>
    <t>• Aruba: 107.488</t>
  </si>
  <si>
    <t xml:space="preserve">• Sint Maarten: 37.429 </t>
  </si>
  <si>
    <t>• Serbia: 8.030.590[6]</t>
  </si>
  <si>
    <t xml:space="preserve">• Kosovo: 1.825.632[6] </t>
  </si>
  <si>
    <t>Palestina</t>
  </si>
  <si>
    <t>• Danimarca: 5.550.142</t>
  </si>
  <si>
    <t>• Groenlandia: 57.296</t>
  </si>
  <si>
    <t xml:space="preserve">• Isole Fær Øer: 48.708 </t>
  </si>
  <si>
    <t xml:space="preserve">Città del Vaticano </t>
  </si>
  <si>
    <t>• Nuova Zelanda: 4.368.136</t>
  </si>
  <si>
    <t>• Isole Cook: 20.288</t>
  </si>
  <si>
    <t>• Niue: 1.468</t>
  </si>
  <si>
    <t xml:space="preserve">• Tokelau: 1.135 </t>
  </si>
  <si>
    <t>• Norvegia: 4.881.092</t>
  </si>
  <si>
    <t xml:space="preserve">• Svalbard e Jan Mayen: 2.643[5] </t>
  </si>
  <si>
    <t>World Health Organization</t>
  </si>
  <si>
    <t>http://www.who.int/healthinfo/global_burden_disease/estimates_country/en/index.html</t>
  </si>
  <si>
    <t>Organisation Mondiale de la Santé</t>
  </si>
  <si>
    <t>Dati completi o parzialmente incompleti, utilizzati dallo Stato.</t>
  </si>
  <si>
    <t>Dati incompleti, utilizzati dallo Stato.</t>
  </si>
  <si>
    <t>February 2009</t>
  </si>
  <si>
    <t>Dati stimati.</t>
  </si>
  <si>
    <t>Tutte le cause</t>
  </si>
  <si>
    <t>Infezioni, respiratorie, maternità, prenatali, nutrizionali …</t>
  </si>
  <si>
    <t>Neoplasie, neuropsichiatriche, cardiovascolari …</t>
  </si>
  <si>
    <t>Incidenti, guerre …</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</si>
  <si>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</si>
  <si>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</si>
  <si>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</si>
  <si>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</si>
  <si>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</si>
  <si>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</si>
  <si>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</si>
  <si>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</si>
  <si>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</si>
  <si>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</si>
  <si>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</si>
  <si>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</si>
  <si>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</si>
  <si>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</si>
  <si>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</si>
  <si>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</si>
  <si>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</si>
  <si>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</si>
  <si>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</si>
  <si>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</si>
  <si>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</si>
  <si>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</si>
  <si>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</si>
  <si>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</si>
  <si>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</si>
  <si>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</si>
  <si>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</si>
  <si>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</si>
  <si>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</si>
  <si>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</si>
  <si>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</si>
  <si>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</si>
  <si>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</si>
  <si>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</si>
  <si>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</si>
  <si>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</si>
  <si>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</si>
  <si>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</si>
  <si>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</si>
  <si>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</si>
  <si>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</si>
  <si>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Croatia</t>
  </si>
  <si>
    <t>Cuba</t>
  </si>
  <si>
    <t>Cyprus</t>
  </si>
  <si>
    <t>Czech Republic</t>
  </si>
  <si>
    <t>Côte d'Ivoire</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</si>
  <si>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</si>
  <si>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</si>
  <si>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</si>
  <si>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</si>
  <si>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</si>
  <si>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</si>
  <si>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</si>
  <si>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</si>
  <si>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</si>
  <si>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</si>
  <si>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</si>
  <si>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</si>
  <si>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</si>
  <si>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</si>
  <si>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</si>
  <si>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</si>
  <si>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</si>
  <si>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</si>
  <si>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</si>
  <si>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</si>
  <si>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</si>
  <si>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</si>
  <si>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</si>
  <si>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</si>
  <si>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</si>
  <si>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</si>
  <si>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</si>
  <si>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</si>
  <si>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</si>
  <si>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</si>
  <si>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</si>
  <si>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</si>
  <si>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</si>
  <si>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</si>
  <si>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</si>
  <si>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</si>
  <si>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</si>
  <si>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</si>
  <si>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</si>
  <si>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</si>
  <si>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</si>
  <si>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</si>
  <si>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</si>
  <si>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</si>
  <si>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</si>
  <si>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</si>
  <si>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</si>
  <si>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</si>
  <si>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</si>
  <si>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</si>
  <si>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</si>
  <si>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</si>
  <si>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</si>
  <si>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</si>
  <si>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</si>
  <si>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</si>
  <si>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</si>
  <si>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</si>
  <si>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</si>
  <si>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</si>
  <si>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</si>
  <si>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</si>
  <si>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</si>
  <si>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</si>
  <si>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</si>
  <si>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</si>
  <si>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</si>
  <si>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</si>
  <si>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</si>
  <si>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</si>
  <si>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</si>
  <si>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</si>
  <si>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</si>
  <si>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</si>
  <si>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</si>
  <si>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</si>
  <si>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</si>
  <si>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</si>
  <si>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</si>
  <si>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</si>
  <si>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</si>
  <si>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</si>
  <si>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</si>
  <si>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</si>
  <si>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</si>
  <si>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</si>
  <si>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</si>
  <si>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</si>
  <si>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</si>
  <si>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</si>
  <si>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</si>
  <si>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</si>
  <si>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</si>
  <si>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</si>
  <si>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</si>
  <si>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</si>
  <si>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</si>
  <si>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</si>
  <si>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</si>
  <si>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</si>
  <si>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</si>
  <si>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</si>
  <si>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</si>
  <si>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</si>
  <si>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 and Montenegro</t>
  </si>
  <si>
    <t>Seychelles</t>
  </si>
  <si>
    <t>Sierra Leone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</si>
  <si>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</si>
  <si>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</si>
  <si>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</si>
  <si>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</si>
  <si>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</si>
  <si>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</si>
  <si>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</si>
  <si>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</si>
  <si>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</si>
  <si>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</si>
  <si>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</si>
  <si>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</si>
  <si>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</si>
  <si>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</si>
  <si>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</si>
  <si>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</si>
  <si>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</si>
  <si>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</si>
  <si>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</si>
  <si>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</si>
  <si>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</si>
  <si>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</si>
  <si>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</si>
  <si>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</si>
  <si>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</si>
  <si>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</si>
  <si>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</si>
  <si>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t>
  </si>
  <si>
    <t>United Republic of Tanzania</t>
  </si>
  <si>
    <t>United States of America</t>
  </si>
  <si>
    <t>Uruguay</t>
  </si>
  <si>
    <t>Uzbekistan</t>
  </si>
  <si>
    <t>Vanuatu</t>
  </si>
  <si>
    <t>Venezuela (Bolivarian Republic of)</t>
  </si>
  <si>
    <t>Viet Nam</t>
  </si>
  <si>
    <t>Yemen</t>
  </si>
  <si>
    <t>Zambia</t>
  </si>
  <si>
    <t>Zimbabwe</t>
  </si>
  <si>
    <t>Department of Measurement and Health Information</t>
  </si>
  <si>
    <t xml:space="preserve">Cook Islands </t>
  </si>
  <si>
    <t xml:space="preserve">Niue </t>
  </si>
  <si>
    <t xml:space="preserve">Panama </t>
  </si>
  <si>
    <t>RD del Congo (Rep. Del Congo?)</t>
  </si>
  <si>
    <t>-</t>
  </si>
  <si>
    <t>Altra fonte</t>
  </si>
  <si>
    <t xml:space="preserve">(totale) </t>
  </si>
  <si>
    <t xml:space="preserve">Spese salute (%PIL 2009) </t>
  </si>
  <si>
    <t>Paese</t>
  </si>
  <si>
    <t>http://it.wikipedia.org/wiki/Sistema_sanitario</t>
  </si>
  <si>
    <t>http://it.wikipedia.org/wiki/Stati_per_popolazione</t>
  </si>
  <si>
    <t>ITALIA</t>
  </si>
  <si>
    <t>Classifica:</t>
  </si>
  <si>
    <t>Valori numerici:</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</si>
</sst>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 ###\ ##0"/>
    <numFmt numFmtId="165" formatCode="_(* #,##0.00_);_(* \(#,##0.00\);_(* &quot;-&quot;??_);_(@_)"/>
    <numFmt numFmtId="166" formatCode="_(* #,##0_);_(* \(#,##0\);_(* &quot;-&quot;??_);_(@_)"/>
    <numFmt numFmtId="167" formatCode="&quot;Sì&quot;;&quot;Sì&quot;;&quot;No&quot;"/>
    <numFmt numFmtId="168" formatCode="&quot;Vero&quot;;&quot;Vero&quot;;&quot;Falso&quot;"/>
    <numFmt numFmtId="169" formatCode="&quot;Attivo&quot;;&quot;Attivo&quot;;&quot;Disattivo&quot;"/>
    <numFmt numFmtId="170" formatCode="[$€-2]\ #.##000_);[Red]\([$€-2]\ #.##000\)"/>
  </numFmts>
  <fonts count="65">
    <font>
      <sz val="11"/>
      <color theme="1"/>
      <name val="Calibri"/>
      <family val="2"/>
    </font>
    <font>
      <sz val="11"/>
      <color indexed="8"/>
      <name val="Calibri"/>
      <family val="2"/>
    </font>
    <font>
      <b/>
      <sz val="11"/>
      <color indexed="8"/>
      <name val="Calibri"/>
      <family val="2"/>
    </font>
    <font>
      <vertAlign val="superscript"/>
      <sz val="11"/>
      <color indexed="8"/>
      <name val="Calibri"/>
      <family val="2"/>
    </font>
    <font>
      <sz val="9"/>
      <name val="Tahoma"/>
      <family val="2"/>
    </font>
    <font>
      <b/>
      <sz val="9"/>
      <name val="Tahoma"/>
      <family val="2"/>
    </font>
    <font>
      <sz val="9"/>
      <name val="Arial"/>
      <family val="2"/>
    </font>
    <font>
      <sz val="8"/>
      <name val="Arial"/>
      <family val="2"/>
    </font>
    <font>
      <sz val="10"/>
      <name val="Times New Roman"/>
      <family val="1"/>
    </font>
    <font>
      <b/>
      <sz val="8"/>
      <name val="Arial"/>
      <family val="2"/>
    </font>
    <font>
      <sz val="10"/>
      <name val="Arial"/>
      <family val="2"/>
    </font>
    <font>
      <b/>
      <sz val="9"/>
      <name val="Times New Roman"/>
      <family val="1"/>
    </font>
    <font>
      <b/>
      <i/>
      <sz val="9"/>
      <name val="Times New Roman"/>
      <family val="1"/>
    </font>
    <font>
      <sz val="12"/>
      <name val="Arial"/>
      <family val="2"/>
    </font>
    <font>
      <i/>
      <sz val="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8"/>
      <color indexed="8"/>
      <name val="Calibri"/>
      <family val="2"/>
    </font>
    <font>
      <b/>
      <sz val="24"/>
      <color indexed="8"/>
      <name val="Calibri"/>
      <family val="2"/>
    </font>
    <font>
      <i/>
      <sz val="10"/>
      <color indexed="8"/>
      <name val="Calibri"/>
      <family val="2"/>
    </font>
    <font>
      <sz val="12"/>
      <color indexed="8"/>
      <name val="Arial"/>
      <family val="2"/>
    </font>
    <font>
      <sz val="11"/>
      <color indexed="8"/>
      <name val="Arial"/>
      <family val="2"/>
    </font>
    <font>
      <b/>
      <sz val="14"/>
      <color indexed="8"/>
      <name val="Calibri"/>
      <family val="2"/>
    </font>
    <font>
      <sz val="8"/>
      <name val="Tahoma"/>
      <family val="2"/>
    </font>
    <font>
      <b/>
      <sz val="12"/>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8"/>
      <color theme="1"/>
      <name val="Calibri"/>
      <family val="2"/>
    </font>
    <font>
      <b/>
      <sz val="24"/>
      <color theme="1"/>
      <name val="Calibri"/>
      <family val="2"/>
    </font>
    <font>
      <i/>
      <sz val="10"/>
      <color theme="1"/>
      <name val="Calibri"/>
      <family val="2"/>
    </font>
    <font>
      <sz val="12"/>
      <color theme="1"/>
      <name val="Arial"/>
      <family val="2"/>
    </font>
    <font>
      <sz val="11"/>
      <color theme="1"/>
      <name val="Arial"/>
      <family val="2"/>
    </font>
    <font>
      <b/>
      <sz val="14"/>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indexed="44"/>
        <bgColor indexed="64"/>
      </patternFill>
    </fill>
    <fill>
      <patternFill patternType="solid">
        <fgColor indexed="43"/>
        <bgColor indexed="64"/>
      </patternFill>
    </fill>
    <fill>
      <patternFill patternType="solid">
        <fgColor indexed="45"/>
        <bgColor indexed="64"/>
      </patternFill>
    </fill>
    <fill>
      <patternFill patternType="solid">
        <fgColor indexed="27"/>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165" fontId="10" fillId="0" borderId="0" applyFont="0" applyFill="0" applyBorder="0" applyAlignment="0" applyProtection="0"/>
    <xf numFmtId="0" fontId="4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9" borderId="0" applyNumberFormat="0" applyBorder="0" applyAlignment="0" applyProtection="0"/>
    <xf numFmtId="0" fontId="8" fillId="0" borderId="0">
      <alignment/>
      <protection/>
    </xf>
    <xf numFmtId="0" fontId="6" fillId="0" borderId="0">
      <alignment/>
      <protection/>
    </xf>
    <xf numFmtId="0" fontId="0" fillId="30" borderId="4" applyNumberFormat="0" applyFont="0" applyAlignment="0" applyProtection="0"/>
    <xf numFmtId="0" fontId="48" fillId="20"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5">
    <xf numFmtId="0" fontId="0" fillId="0" borderId="0" xfId="0" applyFont="1" applyAlignment="1">
      <alignment/>
    </xf>
    <xf numFmtId="0" fontId="58" fillId="0" borderId="0" xfId="0" applyFont="1" applyAlignment="1">
      <alignment/>
    </xf>
    <xf numFmtId="0" fontId="0" fillId="0" borderId="0" xfId="0" applyAlignment="1">
      <alignment wrapText="1"/>
    </xf>
    <xf numFmtId="0" fontId="59" fillId="0" borderId="0" xfId="0" applyFont="1" applyAlignment="1">
      <alignment/>
    </xf>
    <xf numFmtId="0" fontId="44" fillId="0" borderId="0" xfId="36" applyAlignment="1" applyProtection="1">
      <alignment/>
      <protection/>
    </xf>
    <xf numFmtId="4" fontId="0" fillId="0" borderId="0" xfId="0" applyNumberFormat="1" applyAlignment="1">
      <alignment/>
    </xf>
    <xf numFmtId="0" fontId="0" fillId="0" borderId="0" xfId="0" applyAlignment="1">
      <alignment wrapText="1"/>
    </xf>
    <xf numFmtId="0" fontId="55" fillId="0" borderId="0" xfId="0" applyFont="1" applyAlignment="1">
      <alignment/>
    </xf>
    <xf numFmtId="4" fontId="55" fillId="0" borderId="0" xfId="0" applyNumberFormat="1" applyFont="1" applyAlignment="1">
      <alignment/>
    </xf>
    <xf numFmtId="0" fontId="60" fillId="0" borderId="0" xfId="0" applyFont="1" applyAlignment="1">
      <alignment horizontal="center" vertical="center" wrapText="1"/>
    </xf>
    <xf numFmtId="4" fontId="60" fillId="0" borderId="0" xfId="0" applyNumberFormat="1" applyFont="1" applyAlignment="1">
      <alignment horizontal="center" vertical="center" wrapText="1"/>
    </xf>
    <xf numFmtId="0" fontId="0" fillId="0" borderId="0" xfId="0" applyAlignment="1">
      <alignment horizontal="center" vertical="center" wrapText="1"/>
    </xf>
    <xf numFmtId="4" fontId="0" fillId="0" borderId="0" xfId="0" applyNumberFormat="1" applyAlignment="1">
      <alignment horizontal="center" vertical="center" wrapText="1"/>
    </xf>
    <xf numFmtId="4" fontId="0" fillId="0" borderId="0" xfId="0" applyNumberFormat="1" applyAlignment="1">
      <alignment horizontal="center"/>
    </xf>
    <xf numFmtId="4" fontId="55" fillId="0" borderId="0" xfId="0" applyNumberFormat="1" applyFont="1" applyAlignment="1">
      <alignment horizontal="center"/>
    </xf>
    <xf numFmtId="0" fontId="0" fillId="0" borderId="0" xfId="0" applyAlignment="1">
      <alignment horizontal="center"/>
    </xf>
    <xf numFmtId="3" fontId="0" fillId="0" borderId="0" xfId="0" applyNumberFormat="1" applyAlignment="1">
      <alignment/>
    </xf>
    <xf numFmtId="14" fontId="0" fillId="0" borderId="0" xfId="0" applyNumberFormat="1" applyAlignment="1">
      <alignment/>
    </xf>
    <xf numFmtId="17" fontId="0" fillId="0" borderId="0" xfId="0" applyNumberFormat="1" applyAlignment="1">
      <alignment/>
    </xf>
    <xf numFmtId="0" fontId="0" fillId="0" borderId="0" xfId="0" applyAlignment="1">
      <alignment horizontal="right"/>
    </xf>
    <xf numFmtId="14" fontId="0" fillId="0" borderId="0" xfId="0" applyNumberFormat="1" applyAlignment="1">
      <alignment horizontal="right"/>
    </xf>
    <xf numFmtId="0" fontId="0" fillId="33" borderId="0" xfId="0" applyFill="1" applyAlignment="1">
      <alignment/>
    </xf>
    <xf numFmtId="0" fontId="0" fillId="0" borderId="0" xfId="0" applyAlignment="1">
      <alignment horizontal="left"/>
    </xf>
    <xf numFmtId="0" fontId="7" fillId="34" borderId="0" xfId="50" applyFont="1" applyFill="1" applyBorder="1" applyAlignment="1">
      <alignment horizontal="left" vertical="top" wrapText="1"/>
      <protection/>
    </xf>
    <xf numFmtId="0" fontId="7" fillId="35" borderId="0" xfId="50" applyFont="1" applyFill="1" applyBorder="1" applyAlignment="1">
      <alignment horizontal="left" vertical="top" wrapText="1"/>
      <protection/>
    </xf>
    <xf numFmtId="0" fontId="7" fillId="36" borderId="0" xfId="50" applyFont="1" applyFill="1" applyBorder="1" applyAlignment="1">
      <alignment horizontal="left" vertical="top" wrapText="1"/>
      <protection/>
    </xf>
    <xf numFmtId="0" fontId="0" fillId="0" borderId="0" xfId="0" applyAlignment="1">
      <alignment horizontal="left" wrapText="1"/>
    </xf>
    <xf numFmtId="0" fontId="0" fillId="0" borderId="0" xfId="0" applyAlignment="1">
      <alignment vertical="top" wrapText="1"/>
    </xf>
    <xf numFmtId="164" fontId="9" fillId="37" borderId="10" xfId="49" applyNumberFormat="1" applyFont="1" applyFill="1" applyBorder="1" applyAlignment="1">
      <alignment horizontal="left" wrapText="1"/>
      <protection/>
    </xf>
    <xf numFmtId="166" fontId="12" fillId="36" borderId="11" xfId="44" applyNumberFormat="1" applyFont="1" applyFill="1" applyBorder="1" applyAlignment="1" applyProtection="1">
      <alignment horizontal="right" vertical="center"/>
      <protection/>
    </xf>
    <xf numFmtId="166" fontId="11" fillId="36" borderId="0" xfId="44" applyNumberFormat="1" applyFont="1" applyFill="1" applyAlignment="1" applyProtection="1">
      <alignment horizontal="right"/>
      <protection/>
    </xf>
    <xf numFmtId="166" fontId="12" fillId="36" borderId="0" xfId="44" applyNumberFormat="1" applyFont="1" applyFill="1" applyAlignment="1" applyProtection="1">
      <alignment horizontal="right" vertical="center"/>
      <protection/>
    </xf>
    <xf numFmtId="166" fontId="12" fillId="36" borderId="0" xfId="44" applyNumberFormat="1" applyFont="1" applyFill="1" applyBorder="1" applyAlignment="1">
      <alignment horizontal="right"/>
    </xf>
    <xf numFmtId="166" fontId="12" fillId="36" borderId="0" xfId="44" applyNumberFormat="1" applyFont="1" applyFill="1" applyAlignment="1">
      <alignment horizontal="right"/>
    </xf>
    <xf numFmtId="166" fontId="12" fillId="34" borderId="11" xfId="44" applyNumberFormat="1" applyFont="1" applyFill="1" applyBorder="1" applyAlignment="1" applyProtection="1">
      <alignment horizontal="right" vertical="center"/>
      <protection/>
    </xf>
    <xf numFmtId="166" fontId="11" fillId="34" borderId="0" xfId="44" applyNumberFormat="1" applyFont="1" applyFill="1" applyAlignment="1" applyProtection="1">
      <alignment horizontal="right"/>
      <protection/>
    </xf>
    <xf numFmtId="166" fontId="12" fillId="34" borderId="0" xfId="44" applyNumberFormat="1" applyFont="1" applyFill="1" applyAlignment="1" applyProtection="1">
      <alignment horizontal="right" vertical="center"/>
      <protection/>
    </xf>
    <xf numFmtId="166" fontId="12" fillId="34" borderId="0" xfId="44" applyNumberFormat="1" applyFont="1" applyFill="1" applyBorder="1" applyAlignment="1">
      <alignment horizontal="right"/>
    </xf>
    <xf numFmtId="166" fontId="12" fillId="34" borderId="0" xfId="44" applyNumberFormat="1" applyFont="1" applyFill="1" applyAlignment="1">
      <alignment horizontal="right"/>
    </xf>
    <xf numFmtId="166" fontId="12" fillId="35" borderId="11" xfId="44" applyNumberFormat="1" applyFont="1" applyFill="1" applyBorder="1" applyAlignment="1" applyProtection="1">
      <alignment horizontal="right" vertical="center"/>
      <protection/>
    </xf>
    <xf numFmtId="166" fontId="11" fillId="35" borderId="0" xfId="44" applyNumberFormat="1" applyFont="1" applyFill="1" applyAlignment="1" applyProtection="1">
      <alignment horizontal="right"/>
      <protection/>
    </xf>
    <xf numFmtId="166" fontId="12" fillId="35" borderId="0" xfId="44" applyNumberFormat="1" applyFont="1" applyFill="1" applyAlignment="1" applyProtection="1">
      <alignment horizontal="right" vertical="center"/>
      <protection/>
    </xf>
    <xf numFmtId="166" fontId="12" fillId="35" borderId="0" xfId="44" applyNumberFormat="1" applyFont="1" applyFill="1" applyBorder="1" applyAlignment="1">
      <alignment horizontal="right"/>
    </xf>
    <xf numFmtId="166" fontId="12" fillId="35" borderId="0" xfId="44" applyNumberFormat="1" applyFont="1" applyFill="1" applyAlignment="1">
      <alignment horizontal="right"/>
    </xf>
    <xf numFmtId="166" fontId="0" fillId="0" borderId="0" xfId="0" applyNumberFormat="1" applyAlignment="1">
      <alignment/>
    </xf>
    <xf numFmtId="0" fontId="49" fillId="0" borderId="0" xfId="0" applyFont="1" applyAlignment="1">
      <alignment/>
    </xf>
    <xf numFmtId="3" fontId="55" fillId="0" borderId="0" xfId="0" applyNumberFormat="1" applyFont="1" applyAlignment="1">
      <alignment/>
    </xf>
    <xf numFmtId="14" fontId="55" fillId="0" borderId="0" xfId="0" applyNumberFormat="1" applyFont="1" applyAlignment="1">
      <alignment/>
    </xf>
    <xf numFmtId="166" fontId="11" fillId="36" borderId="11" xfId="44" applyNumberFormat="1" applyFont="1" applyFill="1" applyBorder="1" applyAlignment="1" applyProtection="1">
      <alignment horizontal="right" vertical="center"/>
      <protection/>
    </xf>
    <xf numFmtId="166" fontId="12" fillId="36" borderId="11" xfId="44" applyNumberFormat="1" applyFont="1" applyFill="1" applyBorder="1" applyAlignment="1">
      <alignment horizontal="right" vertical="center"/>
    </xf>
    <xf numFmtId="166" fontId="11" fillId="34" borderId="11" xfId="44" applyNumberFormat="1" applyFont="1" applyFill="1" applyBorder="1" applyAlignment="1" applyProtection="1">
      <alignment horizontal="right" vertical="center"/>
      <protection/>
    </xf>
    <xf numFmtId="166" fontId="12" fillId="34" borderId="11" xfId="44" applyNumberFormat="1" applyFont="1" applyFill="1" applyBorder="1" applyAlignment="1">
      <alignment horizontal="right" vertical="center"/>
    </xf>
    <xf numFmtId="166" fontId="11" fillId="35" borderId="11" xfId="44" applyNumberFormat="1" applyFont="1" applyFill="1" applyBorder="1" applyAlignment="1" applyProtection="1">
      <alignment horizontal="right" vertical="center"/>
      <protection/>
    </xf>
    <xf numFmtId="166" fontId="12" fillId="35" borderId="11" xfId="44" applyNumberFormat="1" applyFont="1" applyFill="1" applyBorder="1" applyAlignment="1">
      <alignment horizontal="right" vertical="center"/>
    </xf>
    <xf numFmtId="0" fontId="0" fillId="0" borderId="0" xfId="0" applyAlignment="1">
      <alignment/>
    </xf>
    <xf numFmtId="164" fontId="9" fillId="37" borderId="10" xfId="49" applyNumberFormat="1" applyFont="1" applyFill="1" applyBorder="1" applyAlignment="1">
      <alignment horizontal="left"/>
      <protection/>
    </xf>
    <xf numFmtId="166" fontId="13" fillId="34" borderId="11" xfId="44" applyNumberFormat="1" applyFont="1" applyFill="1" applyBorder="1" applyAlignment="1" applyProtection="1">
      <alignment horizontal="right" vertical="center"/>
      <protection/>
    </xf>
    <xf numFmtId="166" fontId="14" fillId="34" borderId="11" xfId="44" applyNumberFormat="1" applyFont="1" applyFill="1" applyBorder="1" applyAlignment="1" applyProtection="1">
      <alignment horizontal="right" vertical="center"/>
      <protection/>
    </xf>
    <xf numFmtId="166" fontId="14" fillId="34" borderId="11" xfId="44" applyNumberFormat="1" applyFont="1" applyFill="1" applyBorder="1" applyAlignment="1">
      <alignment horizontal="right" vertical="center"/>
    </xf>
    <xf numFmtId="166" fontId="13" fillId="36" borderId="11" xfId="44" applyNumberFormat="1" applyFont="1" applyFill="1" applyBorder="1" applyAlignment="1" applyProtection="1">
      <alignment horizontal="right" vertical="center"/>
      <protection/>
    </xf>
    <xf numFmtId="166" fontId="14" fillId="36" borderId="11" xfId="44" applyNumberFormat="1" applyFont="1" applyFill="1" applyBorder="1" applyAlignment="1" applyProtection="1">
      <alignment horizontal="right" vertical="center"/>
      <protection/>
    </xf>
    <xf numFmtId="166" fontId="14" fillId="36" borderId="11" xfId="44" applyNumberFormat="1" applyFont="1" applyFill="1" applyBorder="1" applyAlignment="1">
      <alignment horizontal="right" vertical="center"/>
    </xf>
    <xf numFmtId="166" fontId="13" fillId="35" borderId="11" xfId="44" applyNumberFormat="1" applyFont="1" applyFill="1" applyBorder="1" applyAlignment="1" applyProtection="1">
      <alignment horizontal="right" vertical="center"/>
      <protection/>
    </xf>
    <xf numFmtId="166" fontId="14" fillId="35" borderId="11" xfId="44" applyNumberFormat="1" applyFont="1" applyFill="1" applyBorder="1" applyAlignment="1" applyProtection="1">
      <alignment horizontal="right" vertical="center"/>
      <protection/>
    </xf>
    <xf numFmtId="166" fontId="14" fillId="35" borderId="11" xfId="44" applyNumberFormat="1" applyFont="1" applyFill="1" applyBorder="1" applyAlignment="1">
      <alignment horizontal="right" vertical="center"/>
    </xf>
    <xf numFmtId="164" fontId="13" fillId="37" borderId="10" xfId="49" applyNumberFormat="1" applyFont="1" applyFill="1" applyBorder="1" applyAlignment="1">
      <alignment horizontal="left" vertical="center" wrapText="1"/>
      <protection/>
    </xf>
    <xf numFmtId="0" fontId="61" fillId="0" borderId="0" xfId="0" applyFont="1" applyAlignment="1">
      <alignment/>
    </xf>
    <xf numFmtId="0" fontId="62" fillId="0" borderId="10" xfId="0" applyFont="1" applyBorder="1" applyAlignment="1">
      <alignment horizontal="center" vertical="center"/>
    </xf>
    <xf numFmtId="0" fontId="61" fillId="0" borderId="11" xfId="0" applyFont="1" applyBorder="1" applyAlignment="1">
      <alignment horizontal="center" vertical="center" wrapText="1"/>
    </xf>
    <xf numFmtId="0" fontId="61" fillId="0" borderId="0" xfId="0" applyFont="1" applyAlignment="1">
      <alignment horizontal="left"/>
    </xf>
    <xf numFmtId="0" fontId="61" fillId="0" borderId="0" xfId="0" applyFont="1" applyAlignment="1">
      <alignment horizontal="center" vertical="center" wrapText="1"/>
    </xf>
    <xf numFmtId="0" fontId="61" fillId="0" borderId="0" xfId="0" applyFont="1" applyAlignment="1">
      <alignment/>
    </xf>
    <xf numFmtId="0" fontId="61" fillId="0" borderId="0" xfId="0" applyFont="1" applyAlignment="1">
      <alignment vertical="center" wrapText="1"/>
    </xf>
    <xf numFmtId="0" fontId="61" fillId="0" borderId="11" xfId="0" applyFont="1" applyBorder="1" applyAlignment="1">
      <alignment horizontal="center" vertical="center"/>
    </xf>
    <xf numFmtId="0" fontId="62" fillId="0" borderId="11" xfId="0" applyFont="1" applyBorder="1" applyAlignment="1">
      <alignment horizontal="center" vertical="center" wrapText="1"/>
    </xf>
    <xf numFmtId="0" fontId="62" fillId="0" borderId="0" xfId="0" applyFont="1" applyAlignment="1">
      <alignment horizontal="center" vertical="center" wrapText="1"/>
    </xf>
    <xf numFmtId="164" fontId="0" fillId="0" borderId="0" xfId="0" applyNumberFormat="1" applyAlignment="1">
      <alignment horizontal="left"/>
    </xf>
    <xf numFmtId="0" fontId="61" fillId="38" borderId="11" xfId="0" applyFont="1" applyFill="1" applyBorder="1" applyAlignment="1">
      <alignment horizontal="center" vertical="center"/>
    </xf>
    <xf numFmtId="164" fontId="0" fillId="0" borderId="11" xfId="0" applyNumberFormat="1" applyBorder="1" applyAlignment="1">
      <alignment horizontal="left"/>
    </xf>
    <xf numFmtId="164" fontId="63" fillId="0" borderId="11" xfId="0" applyNumberFormat="1" applyFont="1" applyBorder="1" applyAlignment="1">
      <alignment horizontal="left"/>
    </xf>
    <xf numFmtId="164" fontId="0" fillId="0" borderId="11" xfId="0" applyNumberFormat="1" applyBorder="1" applyAlignment="1">
      <alignment horizontal="center"/>
    </xf>
    <xf numFmtId="164" fontId="0" fillId="0" borderId="11" xfId="0" applyNumberFormat="1" applyBorder="1" applyAlignment="1">
      <alignment horizontal="right"/>
    </xf>
    <xf numFmtId="0" fontId="61" fillId="33" borderId="11" xfId="0" applyFont="1" applyFill="1" applyBorder="1" applyAlignment="1">
      <alignment horizontal="center" vertical="center"/>
    </xf>
    <xf numFmtId="0" fontId="0" fillId="0" borderId="0" xfId="0" applyAlignment="1">
      <alignment wrapText="1"/>
    </xf>
    <xf numFmtId="164" fontId="39" fillId="37" borderId="10" xfId="49" applyNumberFormat="1" applyFont="1" applyFill="1" applyBorder="1" applyAlignment="1">
      <alignment horizontal="left" vertical="center" wrapText="1"/>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omma_India summary 2002" xfId="44"/>
    <cellStyle name="Input" xfId="45"/>
    <cellStyle name="Comma" xfId="46"/>
    <cellStyle name="Comma [0]" xfId="47"/>
    <cellStyle name="Neutrale" xfId="48"/>
    <cellStyle name="Normal_Annex Table 3" xfId="49"/>
    <cellStyle name="Normal_WPP2002_DB4_F2_AGE_ANNUAL_MALE_2001-2050"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NTELE~1\AppData\Local\Temp\gbddeathdalycountryestimates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Notes"/>
      <sheetName val="Levels of evidence"/>
      <sheetName val="Deaths 2004"/>
      <sheetName val="DALY 2004"/>
      <sheetName val="Death rates"/>
      <sheetName val="DALY rates"/>
      <sheetName val="Age-std death rates"/>
      <sheetName val="Age-std DALY rates"/>
    </sheetNames>
    <sheetDataSet>
      <sheetData sheetId="6">
        <row r="5">
          <cell r="CO5" t="str">
            <v>Table 4. Estimated DALYs per 100,000 population by cause, and Member State,  2004 (a,m)</v>
          </cell>
        </row>
        <row r="17">
          <cell r="D17" t="str">
            <v>All Causes</v>
          </cell>
        </row>
        <row r="18">
          <cell r="D18" t="str">
            <v>Communicable, maternal, perinatal and nutritional conditions</v>
          </cell>
        </row>
        <row r="66">
          <cell r="D66" t="str">
            <v>Noncommunicable diseases</v>
          </cell>
        </row>
        <row r="133">
          <cell r="D133" t="str">
            <v>Injuries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ho.int/healthinfo/global_burden_disease/estimates_country/en/index.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it.wikipedia.org/wiki/Lista_di_stati_per_aspettativa_di_vita"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it.wikipedia.org/wiki/Sistema_sanitario"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it.wikipedia.org/wiki/Stati_per_popolazione" TargetMode="External" /></Relationships>
</file>

<file path=xl/worksheets/sheet1.xml><?xml version="1.0" encoding="utf-8"?>
<worksheet xmlns="http://schemas.openxmlformats.org/spreadsheetml/2006/main" xmlns:r="http://schemas.openxmlformats.org/officeDocument/2006/relationships">
  <dimension ref="A1:P420"/>
  <sheetViews>
    <sheetView showGridLines="0" tabSelected="1" zoomScale="80" zoomScaleNormal="80" zoomScalePageLayoutView="0" workbookViewId="0" topLeftCell="A1">
      <pane ySplit="1" topLeftCell="A200" activePane="bottomLeft" state="frozen"/>
      <selection pane="topLeft" activeCell="A1" sqref="A1"/>
      <selection pane="bottomLeft" activeCell="D208" sqref="D208"/>
    </sheetView>
  </sheetViews>
  <sheetFormatPr defaultColWidth="27.421875" defaultRowHeight="15"/>
  <cols>
    <col min="1" max="1" width="4.140625" style="0" customWidth="1"/>
    <col min="2" max="2" width="24.28125" style="22" customWidth="1"/>
    <col min="3" max="3" width="9.421875" style="0" customWidth="1"/>
    <col min="4" max="4" width="13.140625" style="0" customWidth="1"/>
    <col min="5" max="5" width="18.00390625" style="0" customWidth="1"/>
    <col min="6" max="6" width="9.7109375" style="0" customWidth="1"/>
    <col min="7" max="7" width="2.7109375" style="0" customWidth="1"/>
    <col min="8" max="8" width="13.00390625" style="0" customWidth="1"/>
    <col min="9" max="9" width="6.57421875" style="0" customWidth="1"/>
    <col min="10" max="10" width="10.28125" style="54" customWidth="1"/>
    <col min="11" max="11" width="14.00390625" style="0" customWidth="1"/>
    <col min="12" max="12" width="18.00390625" style="0" customWidth="1"/>
    <col min="13" max="13" width="10.28125" style="0" customWidth="1"/>
    <col min="14" max="14" width="2.7109375" style="0" customWidth="1"/>
    <col min="15" max="15" width="13.421875" style="0" customWidth="1"/>
  </cols>
  <sheetData>
    <row r="1" spans="2:5" ht="14.25">
      <c r="B1" s="22" t="s">
        <v>873</v>
      </c>
      <c r="E1" s="4" t="s">
        <v>874</v>
      </c>
    </row>
    <row r="2" ht="14.25">
      <c r="B2" s="22" t="s">
        <v>875</v>
      </c>
    </row>
    <row r="3" spans="2:12" ht="14.25">
      <c r="B3" s="22" t="s">
        <v>1075</v>
      </c>
      <c r="K3" s="23"/>
      <c r="L3" t="s">
        <v>876</v>
      </c>
    </row>
    <row r="4" spans="2:12" ht="14.25">
      <c r="B4" s="22" t="s">
        <v>878</v>
      </c>
      <c r="K4" s="24"/>
      <c r="L4" t="s">
        <v>877</v>
      </c>
    </row>
    <row r="5" spans="11:12" ht="14.25">
      <c r="K5" s="25"/>
      <c r="L5" t="s">
        <v>879</v>
      </c>
    </row>
    <row r="7" ht="14.25">
      <c r="B7" s="22" t="str">
        <f>'[1]DALY rates'!CO5</f>
        <v>Table 4. Estimated DALYs per 100,000 population by cause, and Member State,  2004 (a,m)</v>
      </c>
    </row>
    <row r="9" spans="2:10" s="6" customFormat="1" ht="72">
      <c r="B9" s="26"/>
      <c r="C9" s="27" t="str">
        <f>'[1]DALY rates'!D17</f>
        <v>All Causes</v>
      </c>
      <c r="D9" s="27" t="str">
        <f>'[1]DALY rates'!D18</f>
        <v>Communicable, maternal, perinatal and nutritional conditions</v>
      </c>
      <c r="E9" s="27" t="str">
        <f>'[1]DALY rates'!D66</f>
        <v>Noncommunicable diseases</v>
      </c>
      <c r="F9" s="27" t="str">
        <f>'[1]DALY rates'!D133</f>
        <v>Injuries</v>
      </c>
      <c r="G9" s="27"/>
      <c r="H9" s="27" t="s">
        <v>1083</v>
      </c>
      <c r="J9" s="54"/>
    </row>
    <row r="10" spans="2:10" s="6" customFormat="1" ht="72">
      <c r="B10" s="26"/>
      <c r="C10" s="27" t="s">
        <v>880</v>
      </c>
      <c r="D10" s="27" t="s">
        <v>881</v>
      </c>
      <c r="E10" s="27" t="s">
        <v>882</v>
      </c>
      <c r="F10" s="27" t="s">
        <v>883</v>
      </c>
      <c r="G10" s="27"/>
      <c r="H10" s="27"/>
      <c r="J10" s="54"/>
    </row>
    <row r="11" spans="1:16" ht="14.25">
      <c r="A11">
        <v>1</v>
      </c>
      <c r="B11" s="28" t="s">
        <v>382</v>
      </c>
      <c r="C11" s="50">
        <v>9803.2978515625</v>
      </c>
      <c r="D11" s="34">
        <v>431.4928894042969</v>
      </c>
      <c r="E11" s="51">
        <v>8434.4326171875</v>
      </c>
      <c r="F11" s="51">
        <v>937.3728637695312</v>
      </c>
      <c r="G11" s="27"/>
      <c r="H11" s="27">
        <v>4</v>
      </c>
      <c r="I11">
        <f>VLOOKUP(B11,Popolazione!B:D,3,FALSE)</f>
        <v>169</v>
      </c>
      <c r="J11" s="55" t="s">
        <v>960</v>
      </c>
      <c r="K11" s="35">
        <v>9803.2978515625</v>
      </c>
      <c r="L11" s="36">
        <v>431.4928894042969</v>
      </c>
      <c r="M11" s="37">
        <v>8434.4326171875</v>
      </c>
      <c r="N11" s="38">
        <v>937.3728637695312</v>
      </c>
      <c r="P11">
        <v>1</v>
      </c>
    </row>
    <row r="12" spans="1:16" ht="14.25">
      <c r="A12">
        <v>2</v>
      </c>
      <c r="B12" s="28" t="s">
        <v>417</v>
      </c>
      <c r="C12" s="50">
        <v>9828.875</v>
      </c>
      <c r="D12" s="34">
        <v>1090.659423828125</v>
      </c>
      <c r="E12" s="51">
        <v>7575.36474609375</v>
      </c>
      <c r="F12" s="51">
        <v>1162.8497314453125</v>
      </c>
      <c r="G12" s="27"/>
      <c r="H12" s="27">
        <v>7</v>
      </c>
      <c r="I12">
        <f>VLOOKUP(B12,Popolazione!B:D,3,FALSE)</f>
        <v>137</v>
      </c>
      <c r="J12" s="55" t="s">
        <v>974</v>
      </c>
      <c r="K12" s="35">
        <v>9828.875</v>
      </c>
      <c r="L12" s="36">
        <v>1090.659423828125</v>
      </c>
      <c r="M12" s="37">
        <v>7575.36474609375</v>
      </c>
      <c r="N12" s="38">
        <v>1162.8497314453125</v>
      </c>
      <c r="P12">
        <v>2</v>
      </c>
    </row>
    <row r="13" spans="1:16" ht="14.25">
      <c r="A13">
        <v>3</v>
      </c>
      <c r="B13" s="28" t="s">
        <v>386</v>
      </c>
      <c r="C13" s="50">
        <v>10030.7001953125</v>
      </c>
      <c r="D13" s="34">
        <v>670.1712646484375</v>
      </c>
      <c r="E13" s="51">
        <v>8567.3935546875</v>
      </c>
      <c r="F13" s="51">
        <v>793.135009765625</v>
      </c>
      <c r="G13" s="27"/>
      <c r="H13" s="27">
        <v>10</v>
      </c>
      <c r="I13">
        <f>VLOOKUP(B13,Popolazione!B:D,3,FALSE)</f>
        <v>98</v>
      </c>
      <c r="J13" s="55" t="s">
        <v>966</v>
      </c>
      <c r="K13" s="35">
        <v>10030.7001953125</v>
      </c>
      <c r="L13" s="36">
        <v>670.1712646484375</v>
      </c>
      <c r="M13" s="37">
        <v>8567.3935546875</v>
      </c>
      <c r="N13" s="38">
        <v>793.135009765625</v>
      </c>
      <c r="P13">
        <v>3</v>
      </c>
    </row>
    <row r="14" spans="1:16" ht="14.25">
      <c r="A14">
        <v>4</v>
      </c>
      <c r="B14" s="28" t="s">
        <v>410</v>
      </c>
      <c r="C14" s="48">
        <v>10035.92578125</v>
      </c>
      <c r="D14" s="29">
        <v>1284.3189697265625</v>
      </c>
      <c r="E14" s="49">
        <v>7492.65478515625</v>
      </c>
      <c r="F14" s="49">
        <v>1258.9520263671875</v>
      </c>
      <c r="G14" s="27"/>
      <c r="H14" s="27">
        <v>3</v>
      </c>
      <c r="I14">
        <f>VLOOKUP(B14,Popolazione!B:D,3,FALSE)</f>
        <v>96</v>
      </c>
      <c r="J14" s="55" t="s">
        <v>1063</v>
      </c>
      <c r="K14" s="30">
        <v>10035.92578125</v>
      </c>
      <c r="L14" s="31">
        <v>1284.3189697265625</v>
      </c>
      <c r="M14" s="32">
        <v>7492.65478515625</v>
      </c>
      <c r="N14" s="33">
        <v>1258.9520263671875</v>
      </c>
      <c r="P14">
        <v>4</v>
      </c>
    </row>
    <row r="15" spans="1:16" ht="14.25">
      <c r="A15">
        <v>5</v>
      </c>
      <c r="B15" s="28" t="s">
        <v>379</v>
      </c>
      <c r="C15" s="50">
        <v>10169.8251953125</v>
      </c>
      <c r="D15" s="34">
        <v>633.1038818359375</v>
      </c>
      <c r="E15" s="51">
        <v>8577.0009765625</v>
      </c>
      <c r="F15" s="51">
        <v>959.7201538085938</v>
      </c>
      <c r="G15" s="27"/>
      <c r="H15" s="27">
        <v>9</v>
      </c>
      <c r="I15">
        <f>VLOOKUP(B15,Popolazione!B:D,3,FALSE)</f>
        <v>10</v>
      </c>
      <c r="J15" s="55" t="s">
        <v>969</v>
      </c>
      <c r="K15" s="35">
        <v>10169.8251953125</v>
      </c>
      <c r="L15" s="36">
        <v>633.1038818359375</v>
      </c>
      <c r="M15" s="37">
        <v>8577.0009765625</v>
      </c>
      <c r="N15" s="38">
        <v>959.7201538085938</v>
      </c>
      <c r="P15">
        <v>5</v>
      </c>
    </row>
    <row r="16" spans="1:16" ht="14.25">
      <c r="A16">
        <v>6</v>
      </c>
      <c r="B16" s="28" t="s">
        <v>431</v>
      </c>
      <c r="C16" s="50">
        <v>10301.115234375</v>
      </c>
      <c r="D16" s="34">
        <v>1228.3948974609375</v>
      </c>
      <c r="E16" s="51">
        <v>7870.68310546875</v>
      </c>
      <c r="F16" s="51">
        <v>1202.037109375</v>
      </c>
      <c r="G16" s="27"/>
      <c r="H16" s="27">
        <v>3</v>
      </c>
      <c r="I16">
        <f>VLOOKUP(B16,Popolazione!B:D,3,FALSE)</f>
        <v>144</v>
      </c>
      <c r="J16" s="55" t="s">
        <v>1020</v>
      </c>
      <c r="K16" s="35">
        <v>10301.115234375</v>
      </c>
      <c r="L16" s="36">
        <v>1228.3948974609375</v>
      </c>
      <c r="M16" s="37">
        <v>7870.68310546875</v>
      </c>
      <c r="N16" s="38">
        <v>1202.037109375</v>
      </c>
      <c r="P16">
        <v>6</v>
      </c>
    </row>
    <row r="17" spans="1:16" ht="14.25">
      <c r="A17">
        <v>7</v>
      </c>
      <c r="B17" s="28" t="s">
        <v>566</v>
      </c>
      <c r="C17" s="50">
        <v>10542.4892578125</v>
      </c>
      <c r="D17" s="34">
        <v>1060.0582275390625</v>
      </c>
      <c r="E17" s="51">
        <v>8755.919921875</v>
      </c>
      <c r="F17" s="51">
        <v>726.5118408203125</v>
      </c>
      <c r="G17" s="27"/>
      <c r="H17" s="27">
        <v>4</v>
      </c>
      <c r="I17">
        <f>VLOOKUP(B17,Popolazione!B:D,3,FALSE)</f>
        <v>114</v>
      </c>
      <c r="J17" s="55" t="s">
        <v>393</v>
      </c>
      <c r="K17" s="35">
        <v>10542.4892578125</v>
      </c>
      <c r="L17" s="36">
        <v>1060.0582275390625</v>
      </c>
      <c r="M17" s="37">
        <v>8755.919921875</v>
      </c>
      <c r="N17" s="38">
        <v>726.5118408203125</v>
      </c>
      <c r="P17">
        <v>7</v>
      </c>
    </row>
    <row r="18" spans="1:16" ht="14.25">
      <c r="A18">
        <v>8</v>
      </c>
      <c r="B18" s="28" t="s">
        <v>565</v>
      </c>
      <c r="C18" s="50">
        <v>10687.87109375</v>
      </c>
      <c r="D18" s="34">
        <v>460.8482666015625</v>
      </c>
      <c r="E18" s="51">
        <v>9675.349609375</v>
      </c>
      <c r="F18" s="51">
        <v>551.673095703125</v>
      </c>
      <c r="G18" s="27"/>
      <c r="H18" s="27">
        <v>7</v>
      </c>
      <c r="I18">
        <f>VLOOKUP(B18,Popolazione!B:D,3,FALSE)</f>
        <v>190</v>
      </c>
      <c r="J18" s="55" t="s">
        <v>1030</v>
      </c>
      <c r="K18" s="35">
        <v>10687.87109375</v>
      </c>
      <c r="L18" s="36">
        <v>460.8482666015625</v>
      </c>
      <c r="M18" s="37">
        <v>9675.349609375</v>
      </c>
      <c r="N18" s="38">
        <v>551.673095703125</v>
      </c>
      <c r="P18">
        <v>8</v>
      </c>
    </row>
    <row r="19" spans="1:16" ht="14.25">
      <c r="A19">
        <v>9</v>
      </c>
      <c r="B19" s="28" t="s">
        <v>383</v>
      </c>
      <c r="C19" s="50">
        <v>10744.9248046875</v>
      </c>
      <c r="D19" s="34">
        <v>473.9610900878906</v>
      </c>
      <c r="E19" s="51">
        <v>9420.4287109375</v>
      </c>
      <c r="F19" s="51">
        <v>850.5355224609375</v>
      </c>
      <c r="G19" s="27"/>
      <c r="H19" s="27">
        <v>11</v>
      </c>
      <c r="I19">
        <f>VLOOKUP(B19,Popolazione!B:D,3,FALSE)</f>
        <v>94</v>
      </c>
      <c r="J19" s="55" t="s">
        <v>1048</v>
      </c>
      <c r="K19" s="35">
        <v>10744.9248046875</v>
      </c>
      <c r="L19" s="36">
        <v>473.9610900878906</v>
      </c>
      <c r="M19" s="37">
        <v>9420.4287109375</v>
      </c>
      <c r="N19" s="38">
        <v>850.5355224609375</v>
      </c>
      <c r="P19">
        <v>9</v>
      </c>
    </row>
    <row r="20" spans="1:16" ht="14.25">
      <c r="A20">
        <v>10</v>
      </c>
      <c r="B20" s="28" t="s">
        <v>570</v>
      </c>
      <c r="C20" s="48">
        <v>11015.7744140625</v>
      </c>
      <c r="D20" s="29">
        <v>564.5361938476562</v>
      </c>
      <c r="E20" s="49">
        <v>9480.0498046875</v>
      </c>
      <c r="F20" s="49">
        <v>971.1878051757812</v>
      </c>
      <c r="G20" s="27"/>
      <c r="H20" s="27">
        <v>5</v>
      </c>
      <c r="I20">
        <f>VLOOKUP(B20,Popolazione!B:D,3,FALSE)</f>
        <v>189</v>
      </c>
      <c r="J20" s="55" t="s">
        <v>995</v>
      </c>
      <c r="K20" s="30">
        <v>11015.7744140625</v>
      </c>
      <c r="L20" s="31">
        <v>564.5361938476562</v>
      </c>
      <c r="M20" s="32">
        <v>9480.0498046875</v>
      </c>
      <c r="N20" s="33">
        <v>971.1878051757812</v>
      </c>
      <c r="P20">
        <v>10</v>
      </c>
    </row>
    <row r="21" spans="1:16" ht="14.25">
      <c r="A21">
        <v>11</v>
      </c>
      <c r="B21" s="28" t="s">
        <v>384</v>
      </c>
      <c r="C21" s="50">
        <v>11070.248046875</v>
      </c>
      <c r="D21" s="34">
        <v>485.736328125</v>
      </c>
      <c r="E21" s="51">
        <v>9516.890625</v>
      </c>
      <c r="F21" s="51">
        <v>1067.620849609375</v>
      </c>
      <c r="G21" s="27"/>
      <c r="H21" s="27">
        <v>9</v>
      </c>
      <c r="I21">
        <f>VLOOKUP(B21,Popolazione!B:D,3,FALSE)</f>
        <v>52</v>
      </c>
      <c r="J21" s="55" t="s">
        <v>892</v>
      </c>
      <c r="K21" s="35">
        <v>11070.248046875</v>
      </c>
      <c r="L21" s="36">
        <v>485.736328125</v>
      </c>
      <c r="M21" s="37">
        <v>9516.890625</v>
      </c>
      <c r="N21" s="38">
        <v>1067.620849609375</v>
      </c>
      <c r="P21">
        <v>11</v>
      </c>
    </row>
    <row r="22" spans="1:16" ht="14.25">
      <c r="A22">
        <v>12</v>
      </c>
      <c r="B22" s="28" t="s">
        <v>399</v>
      </c>
      <c r="C22" s="50">
        <v>11141.2216796875</v>
      </c>
      <c r="D22" s="34">
        <v>600.1105346679688</v>
      </c>
      <c r="E22" s="51">
        <v>9874.70703125</v>
      </c>
      <c r="F22" s="51">
        <v>666.4048461914062</v>
      </c>
      <c r="G22" s="27"/>
      <c r="H22" s="27">
        <v>17</v>
      </c>
      <c r="I22">
        <f>VLOOKUP(B22,Popolazione!B:D,3,FALSE)</f>
        <v>166</v>
      </c>
      <c r="J22" s="55" t="s">
        <v>989</v>
      </c>
      <c r="K22" s="35">
        <v>11141.2216796875</v>
      </c>
      <c r="L22" s="36">
        <v>600.1105346679688</v>
      </c>
      <c r="M22" s="37">
        <v>9874.70703125</v>
      </c>
      <c r="N22" s="38">
        <v>666.4048461914062</v>
      </c>
      <c r="P22">
        <v>12</v>
      </c>
    </row>
    <row r="23" spans="1:16" ht="14.25">
      <c r="A23">
        <v>13</v>
      </c>
      <c r="B23" s="28" t="s">
        <v>380</v>
      </c>
      <c r="C23" s="50">
        <v>11244.7275390625</v>
      </c>
      <c r="D23" s="34">
        <v>494.9688415527344</v>
      </c>
      <c r="E23" s="51">
        <v>9983.791015625</v>
      </c>
      <c r="F23" s="51">
        <v>765.96728515625</v>
      </c>
      <c r="G23" s="27"/>
      <c r="H23" s="27">
        <v>5</v>
      </c>
      <c r="I23">
        <f>VLOOKUP(B23,Popolazione!B:D,3,FALSE)</f>
        <v>23</v>
      </c>
      <c r="J23" s="55" t="s">
        <v>967</v>
      </c>
      <c r="K23" s="35">
        <v>11244.7275390625</v>
      </c>
      <c r="L23" s="36">
        <v>494.9688415527344</v>
      </c>
      <c r="M23" s="37">
        <v>9983.791015625</v>
      </c>
      <c r="N23" s="38">
        <v>765.96728515625</v>
      </c>
      <c r="P23">
        <v>13</v>
      </c>
    </row>
    <row r="24" spans="1:16" ht="14.25">
      <c r="A24">
        <v>14</v>
      </c>
      <c r="B24" s="28" t="s">
        <v>419</v>
      </c>
      <c r="C24" s="50">
        <v>11351.4208984375</v>
      </c>
      <c r="D24" s="34">
        <v>1599.4498291015625</v>
      </c>
      <c r="E24" s="51">
        <v>8612.12109375</v>
      </c>
      <c r="F24" s="51">
        <v>1139.8514404296875</v>
      </c>
      <c r="G24" s="27"/>
      <c r="H24" s="27">
        <v>3</v>
      </c>
      <c r="I24">
        <f>VLOOKUP(B24,Popolazione!B:D,3,FALSE)</f>
        <v>167</v>
      </c>
      <c r="J24" s="55" t="s">
        <v>908</v>
      </c>
      <c r="K24" s="35">
        <v>11351.4208984375</v>
      </c>
      <c r="L24" s="36">
        <v>1599.4498291015625</v>
      </c>
      <c r="M24" s="37">
        <v>8612.12109375</v>
      </c>
      <c r="N24" s="38">
        <v>1139.8514404296875</v>
      </c>
      <c r="P24">
        <v>14</v>
      </c>
    </row>
    <row r="25" spans="1:16" ht="14.25">
      <c r="A25">
        <v>15</v>
      </c>
      <c r="B25" s="28" t="s">
        <v>389</v>
      </c>
      <c r="C25" s="50">
        <v>11352.0517578125</v>
      </c>
      <c r="D25" s="34">
        <v>609.2071533203125</v>
      </c>
      <c r="E25" s="51">
        <v>9883.2626953125</v>
      </c>
      <c r="F25" s="51">
        <v>859.5819702148438</v>
      </c>
      <c r="G25" s="27"/>
      <c r="H25" s="27">
        <v>10</v>
      </c>
      <c r="I25">
        <f>VLOOKUP(B25,Popolazione!B:D,3,FALSE)</f>
        <v>28</v>
      </c>
      <c r="J25" s="55" t="s">
        <v>1042</v>
      </c>
      <c r="K25" s="35">
        <v>11352.0517578125</v>
      </c>
      <c r="L25" s="36">
        <v>609.2071533203125</v>
      </c>
      <c r="M25" s="37">
        <v>9883.2626953125</v>
      </c>
      <c r="N25" s="38">
        <v>859.5819702148438</v>
      </c>
      <c r="P25">
        <v>15</v>
      </c>
    </row>
    <row r="26" spans="1:16" ht="14.25">
      <c r="A26">
        <v>16</v>
      </c>
      <c r="B26" s="28" t="s">
        <v>385</v>
      </c>
      <c r="C26" s="50">
        <v>11478.080078125</v>
      </c>
      <c r="D26" s="34">
        <v>480.6512756347656</v>
      </c>
      <c r="E26" s="51">
        <v>10164.033203125</v>
      </c>
      <c r="F26" s="51">
        <v>833.3966064453125</v>
      </c>
      <c r="G26" s="27"/>
      <c r="H26" s="27">
        <v>10</v>
      </c>
      <c r="I26">
        <f>VLOOKUP(B26,Popolazione!B:D,3,FALSE)</f>
        <v>88</v>
      </c>
      <c r="J26" s="55" t="s">
        <v>1047</v>
      </c>
      <c r="K26" s="35">
        <v>11478.080078125</v>
      </c>
      <c r="L26" s="36">
        <v>480.6512756347656</v>
      </c>
      <c r="M26" s="37">
        <v>10164.033203125</v>
      </c>
      <c r="N26" s="38">
        <v>833.3966064453125</v>
      </c>
      <c r="P26">
        <v>16</v>
      </c>
    </row>
    <row r="27" spans="1:16" ht="14.25">
      <c r="A27">
        <v>17</v>
      </c>
      <c r="B27" s="28" t="s">
        <v>395</v>
      </c>
      <c r="C27" s="50">
        <v>11485.537109375</v>
      </c>
      <c r="D27" s="34">
        <v>577.6934204101562</v>
      </c>
      <c r="E27" s="51">
        <v>10293.88671875</v>
      </c>
      <c r="F27" s="51">
        <v>613.9569091796875</v>
      </c>
      <c r="G27" s="27"/>
      <c r="H27" s="27">
        <v>11</v>
      </c>
      <c r="I27">
        <f>VLOOKUP(B27,Popolazione!B:D,3,FALSE)</f>
        <v>61</v>
      </c>
      <c r="J27" s="55" t="s">
        <v>1003</v>
      </c>
      <c r="K27" s="35">
        <v>11485.537109375</v>
      </c>
      <c r="L27" s="36">
        <v>577.6934204101562</v>
      </c>
      <c r="M27" s="37">
        <v>10293.88671875</v>
      </c>
      <c r="N27" s="38">
        <v>613.9569091796875</v>
      </c>
      <c r="P27">
        <v>17</v>
      </c>
    </row>
    <row r="28" spans="1:16" ht="14.25">
      <c r="A28">
        <v>18</v>
      </c>
      <c r="B28" s="28" t="s">
        <v>390</v>
      </c>
      <c r="C28" s="50">
        <v>11531.146484375</v>
      </c>
      <c r="D28" s="34">
        <v>518.4090576171875</v>
      </c>
      <c r="E28" s="51">
        <v>10109.21484375</v>
      </c>
      <c r="F28" s="51">
        <v>903.5223999023438</v>
      </c>
      <c r="G28" s="27"/>
      <c r="H28" s="27">
        <v>11</v>
      </c>
      <c r="I28">
        <f>VLOOKUP(B28,Popolazione!B:D,3,FALSE)</f>
        <v>36</v>
      </c>
      <c r="J28" s="55" t="s">
        <v>914</v>
      </c>
      <c r="K28" s="35">
        <v>11531.146484375</v>
      </c>
      <c r="L28" s="36">
        <v>518.4090576171875</v>
      </c>
      <c r="M28" s="37">
        <v>10109.21484375</v>
      </c>
      <c r="N28" s="38">
        <v>903.5223999023438</v>
      </c>
      <c r="P28">
        <v>18</v>
      </c>
    </row>
    <row r="29" spans="1:16" ht="14.25">
      <c r="A29">
        <v>19</v>
      </c>
      <c r="B29" s="28" t="s">
        <v>391</v>
      </c>
      <c r="C29" s="50">
        <v>11612.3447265625</v>
      </c>
      <c r="D29" s="34">
        <v>477.29498291015625</v>
      </c>
      <c r="E29" s="51">
        <v>9937.46875</v>
      </c>
      <c r="F29" s="51">
        <v>1197.58154296875</v>
      </c>
      <c r="G29" s="27"/>
      <c r="H29" s="27">
        <v>10</v>
      </c>
      <c r="I29">
        <f>VLOOKUP(B29,Popolazione!B:D,3,FALSE)</f>
        <v>121</v>
      </c>
      <c r="J29" s="55" t="s">
        <v>1004</v>
      </c>
      <c r="K29" s="35">
        <v>11612.3447265625</v>
      </c>
      <c r="L29" s="36">
        <v>477.29498291015625</v>
      </c>
      <c r="M29" s="37">
        <v>9937.46875</v>
      </c>
      <c r="N29" s="38">
        <v>1197.58154296875</v>
      </c>
      <c r="P29">
        <v>19</v>
      </c>
    </row>
    <row r="30" spans="1:16" ht="14.25">
      <c r="A30">
        <v>20</v>
      </c>
      <c r="B30" s="28" t="s">
        <v>406</v>
      </c>
      <c r="C30" s="50">
        <v>11691.548828125</v>
      </c>
      <c r="D30" s="34">
        <v>652.5554809570312</v>
      </c>
      <c r="E30" s="51">
        <v>10155.4765625</v>
      </c>
      <c r="F30" s="51">
        <v>883.5167236328125</v>
      </c>
      <c r="G30" s="27"/>
      <c r="H30" s="27">
        <v>8</v>
      </c>
      <c r="I30">
        <f>VLOOKUP(B30,Popolazione!B:D,3,FALSE)</f>
        <v>118</v>
      </c>
      <c r="J30" s="55" t="s">
        <v>965</v>
      </c>
      <c r="K30" s="35">
        <v>11691.548828125</v>
      </c>
      <c r="L30" s="36">
        <v>652.5554809570312</v>
      </c>
      <c r="M30" s="37">
        <v>10155.4765625</v>
      </c>
      <c r="N30" s="38">
        <v>883.5167236328125</v>
      </c>
      <c r="P30">
        <v>20</v>
      </c>
    </row>
    <row r="31" spans="1:16" ht="14.25">
      <c r="A31">
        <v>21</v>
      </c>
      <c r="B31" s="28" t="s">
        <v>392</v>
      </c>
      <c r="C31" s="50">
        <v>11790.13671875</v>
      </c>
      <c r="D31" s="34">
        <v>411.4801025390625</v>
      </c>
      <c r="E31" s="51">
        <v>10237.119140625</v>
      </c>
      <c r="F31" s="51">
        <v>1141.53857421875</v>
      </c>
      <c r="G31" s="27"/>
      <c r="H31" s="27">
        <v>10</v>
      </c>
      <c r="I31">
        <f>VLOOKUP(B31,Popolazione!B:D,3,FALSE)</f>
        <v>116</v>
      </c>
      <c r="J31" s="55" t="s">
        <v>1009</v>
      </c>
      <c r="K31" s="35">
        <v>11790.13671875</v>
      </c>
      <c r="L31" s="36">
        <v>411.4801025390625</v>
      </c>
      <c r="M31" s="37">
        <v>10237.119140625</v>
      </c>
      <c r="N31" s="38">
        <v>1141.53857421875</v>
      </c>
      <c r="P31">
        <v>21</v>
      </c>
    </row>
    <row r="32" spans="1:16" ht="14.25">
      <c r="A32">
        <v>22</v>
      </c>
      <c r="B32" s="28" t="s">
        <v>397</v>
      </c>
      <c r="C32" s="50">
        <v>11826.4091796875</v>
      </c>
      <c r="D32" s="34">
        <v>494.5012512207031</v>
      </c>
      <c r="E32" s="51">
        <v>10404.044921875</v>
      </c>
      <c r="F32" s="51">
        <v>927.8611450195312</v>
      </c>
      <c r="G32" s="27"/>
      <c r="H32" s="27">
        <v>7</v>
      </c>
      <c r="I32">
        <f>VLOOKUP(B32,Popolazione!B:D,3,FALSE)</f>
        <v>73</v>
      </c>
      <c r="J32" s="55" t="s">
        <v>951</v>
      </c>
      <c r="K32" s="35">
        <v>11826.4091796875</v>
      </c>
      <c r="L32" s="36">
        <v>494.5012512207031</v>
      </c>
      <c r="M32" s="37">
        <v>10404.044921875</v>
      </c>
      <c r="N32" s="38">
        <v>927.8611450195312</v>
      </c>
      <c r="P32">
        <v>22</v>
      </c>
    </row>
    <row r="33" spans="1:16" ht="14.25">
      <c r="A33">
        <v>23</v>
      </c>
      <c r="B33" s="28" t="s">
        <v>564</v>
      </c>
      <c r="C33" s="48">
        <v>11849.478515625</v>
      </c>
      <c r="D33" s="29">
        <v>648.79833984375</v>
      </c>
      <c r="E33" s="49">
        <v>10321.6416015625</v>
      </c>
      <c r="F33" s="49">
        <v>879.0379028320312</v>
      </c>
      <c r="G33" s="27"/>
      <c r="H33" s="27">
        <v>8</v>
      </c>
      <c r="I33">
        <f>VLOOKUP(B33,Popolazione!B:D,3,FALSE)</f>
        <v>184</v>
      </c>
      <c r="J33" s="55" t="s">
        <v>887</v>
      </c>
      <c r="K33" s="30">
        <v>11849.478515625</v>
      </c>
      <c r="L33" s="31">
        <v>648.79833984375</v>
      </c>
      <c r="M33" s="32">
        <v>10321.6416015625</v>
      </c>
      <c r="N33" s="33">
        <v>879.0379028320312</v>
      </c>
      <c r="P33">
        <v>23</v>
      </c>
    </row>
    <row r="34" spans="1:16" ht="14.25">
      <c r="A34">
        <v>24</v>
      </c>
      <c r="B34" s="28" t="s">
        <v>429</v>
      </c>
      <c r="C34" s="48">
        <v>11891.70703125</v>
      </c>
      <c r="D34" s="29">
        <v>1816.2794189453125</v>
      </c>
      <c r="E34" s="49">
        <v>8541.7744140625</v>
      </c>
      <c r="F34" s="49">
        <v>1533.65234375</v>
      </c>
      <c r="G34" s="27"/>
      <c r="H34" s="27">
        <v>3</v>
      </c>
      <c r="I34">
        <f>VLOOKUP(B34,Popolazione!B:D,3,FALSE)</f>
        <v>134</v>
      </c>
      <c r="J34" s="55" t="s">
        <v>1010</v>
      </c>
      <c r="K34" s="30">
        <v>11891.70703125</v>
      </c>
      <c r="L34" s="31">
        <v>1816.2794189453125</v>
      </c>
      <c r="M34" s="32">
        <v>8541.7744140625</v>
      </c>
      <c r="N34" s="33">
        <v>1533.65234375</v>
      </c>
      <c r="P34">
        <v>24</v>
      </c>
    </row>
    <row r="35" spans="1:16" ht="14.25">
      <c r="A35">
        <v>25</v>
      </c>
      <c r="B35" s="28" t="s">
        <v>405</v>
      </c>
      <c r="C35" s="50">
        <v>12010.2763671875</v>
      </c>
      <c r="D35" s="34">
        <v>832.8646850585938</v>
      </c>
      <c r="E35" s="51">
        <v>10275.171875</v>
      </c>
      <c r="F35" s="51">
        <v>902.2401733398438</v>
      </c>
      <c r="G35" s="27"/>
      <c r="H35" s="27"/>
      <c r="I35">
        <f>VLOOKUP(B35,Popolazione!B:D,3,FALSE)</f>
        <v>154</v>
      </c>
      <c r="J35" s="55" t="s">
        <v>927</v>
      </c>
      <c r="K35" s="35">
        <v>12010.2763671875</v>
      </c>
      <c r="L35" s="36">
        <v>832.8646850585938</v>
      </c>
      <c r="M35" s="37">
        <v>10275.171875</v>
      </c>
      <c r="N35" s="38">
        <v>902.2401733398438</v>
      </c>
      <c r="P35">
        <v>25</v>
      </c>
    </row>
    <row r="36" spans="1:16" ht="14.25">
      <c r="A36">
        <v>26</v>
      </c>
      <c r="B36" s="28" t="s">
        <v>430</v>
      </c>
      <c r="C36" s="50">
        <v>12015.2216796875</v>
      </c>
      <c r="D36" s="34">
        <v>1375.4425048828125</v>
      </c>
      <c r="E36" s="51">
        <v>9269.611328125</v>
      </c>
      <c r="F36" s="51">
        <v>1370.1673583984375</v>
      </c>
      <c r="G36" s="27"/>
      <c r="H36" s="27">
        <v>5</v>
      </c>
      <c r="I36">
        <f>VLOOKUP(B36,Popolazione!B:D,3,FALSE)</f>
        <v>151</v>
      </c>
      <c r="J36" s="55" t="s">
        <v>896</v>
      </c>
      <c r="K36" s="35">
        <v>12015.2216796875</v>
      </c>
      <c r="L36" s="36">
        <v>1375.4425048828125</v>
      </c>
      <c r="M36" s="37">
        <v>9269.611328125</v>
      </c>
      <c r="N36" s="38">
        <v>1370.1673583984375</v>
      </c>
      <c r="P36">
        <v>26</v>
      </c>
    </row>
    <row r="37" spans="1:16" ht="14.25">
      <c r="A37">
        <v>27</v>
      </c>
      <c r="B37" s="28" t="s">
        <v>394</v>
      </c>
      <c r="C37" s="50">
        <v>12068.8623046875</v>
      </c>
      <c r="D37" s="34">
        <v>495.0773010253906</v>
      </c>
      <c r="E37" s="51">
        <v>10583.3662109375</v>
      </c>
      <c r="F37" s="51">
        <v>990.4187622070312</v>
      </c>
      <c r="G37" s="27"/>
      <c r="H37" s="27">
        <v>11</v>
      </c>
      <c r="I37">
        <f>VLOOKUP(B37,Popolazione!B:D,3,FALSE)</f>
        <v>92</v>
      </c>
      <c r="J37" s="55" t="s">
        <v>893</v>
      </c>
      <c r="K37" s="35">
        <v>12068.8623046875</v>
      </c>
      <c r="L37" s="36">
        <v>495.0773010253906</v>
      </c>
      <c r="M37" s="37">
        <v>10583.3662109375</v>
      </c>
      <c r="N37" s="38">
        <v>990.4187622070312</v>
      </c>
      <c r="P37">
        <v>27</v>
      </c>
    </row>
    <row r="38" spans="1:16" ht="14.25">
      <c r="A38">
        <v>28</v>
      </c>
      <c r="B38" s="28" t="s">
        <v>388</v>
      </c>
      <c r="C38" s="50">
        <v>12262.412109375</v>
      </c>
      <c r="D38" s="34">
        <v>578.55908203125</v>
      </c>
      <c r="E38" s="51">
        <v>10516.71875</v>
      </c>
      <c r="F38" s="51">
        <v>1167.133056640625</v>
      </c>
      <c r="G38" s="27"/>
      <c r="H38" s="27">
        <v>4</v>
      </c>
      <c r="I38">
        <f>VLOOKUP(B38,Popolazione!B:D,3,FALSE)</f>
        <v>21</v>
      </c>
      <c r="J38" s="55" t="s">
        <v>945</v>
      </c>
      <c r="K38" s="35">
        <v>12262.412109375</v>
      </c>
      <c r="L38" s="36">
        <v>578.55908203125</v>
      </c>
      <c r="M38" s="37">
        <v>10516.71875</v>
      </c>
      <c r="N38" s="38">
        <v>1167.133056640625</v>
      </c>
      <c r="P38">
        <v>28</v>
      </c>
    </row>
    <row r="39" spans="1:16" ht="14.25">
      <c r="A39">
        <v>29</v>
      </c>
      <c r="B39" s="28" t="s">
        <v>409</v>
      </c>
      <c r="C39" s="50">
        <v>12340.544921875</v>
      </c>
      <c r="D39" s="34">
        <v>669.8364868164062</v>
      </c>
      <c r="E39" s="51">
        <v>10451.9990234375</v>
      </c>
      <c r="F39" s="51">
        <v>1218.7103271484375</v>
      </c>
      <c r="G39" s="27"/>
      <c r="H39" s="27">
        <v>4</v>
      </c>
      <c r="I39">
        <f>VLOOKUP(B39,Popolazione!B:D,3,FALSE)</f>
        <v>164</v>
      </c>
      <c r="J39" s="55" t="s">
        <v>983</v>
      </c>
      <c r="K39" s="35">
        <v>12340.544921875</v>
      </c>
      <c r="L39" s="36">
        <v>669.8364868164062</v>
      </c>
      <c r="M39" s="37">
        <v>10451.9990234375</v>
      </c>
      <c r="N39" s="38">
        <v>1218.7103271484375</v>
      </c>
      <c r="P39">
        <v>29</v>
      </c>
    </row>
    <row r="40" spans="1:16" ht="14.25">
      <c r="A40">
        <v>30</v>
      </c>
      <c r="B40" s="28" t="s">
        <v>407</v>
      </c>
      <c r="C40" s="50">
        <v>12518.9638671875</v>
      </c>
      <c r="D40" s="34">
        <v>1415.017578125</v>
      </c>
      <c r="E40" s="51">
        <v>9424.2373046875</v>
      </c>
      <c r="F40" s="51">
        <v>1679.709716796875</v>
      </c>
      <c r="G40" s="27"/>
      <c r="H40" s="27">
        <v>11</v>
      </c>
      <c r="I40">
        <f>VLOOKUP(B40,Popolazione!B:D,3,FALSE)</f>
        <v>117</v>
      </c>
      <c r="J40" s="55" t="s">
        <v>924</v>
      </c>
      <c r="K40" s="35">
        <v>12518.9638671875</v>
      </c>
      <c r="L40" s="36">
        <v>1415.017578125</v>
      </c>
      <c r="M40" s="37">
        <v>9424.2373046875</v>
      </c>
      <c r="N40" s="38">
        <v>1679.709716796875</v>
      </c>
      <c r="P40">
        <v>30</v>
      </c>
    </row>
    <row r="41" spans="1:16" ht="14.25">
      <c r="A41">
        <v>31</v>
      </c>
      <c r="B41" s="28" t="s">
        <v>401</v>
      </c>
      <c r="C41" s="50">
        <v>12536.015625</v>
      </c>
      <c r="D41" s="34">
        <v>488.0090637207031</v>
      </c>
      <c r="E41" s="51">
        <v>11311.5087890625</v>
      </c>
      <c r="F41" s="51">
        <v>736.4976806640625</v>
      </c>
      <c r="G41" s="27"/>
      <c r="H41" s="27">
        <v>8</v>
      </c>
      <c r="I41">
        <f>VLOOKUP(B41,Popolazione!B:D,3,FALSE)</f>
        <v>15</v>
      </c>
      <c r="J41" s="55" t="s">
        <v>949</v>
      </c>
      <c r="K41" s="35">
        <v>12536.015625</v>
      </c>
      <c r="L41" s="36">
        <v>488.0090637207031</v>
      </c>
      <c r="M41" s="37">
        <v>11311.5087890625</v>
      </c>
      <c r="N41" s="38">
        <v>736.4976806640625</v>
      </c>
      <c r="P41">
        <v>31</v>
      </c>
    </row>
    <row r="42" spans="1:16" ht="14.25">
      <c r="A42">
        <v>32</v>
      </c>
      <c r="B42" s="28" t="s">
        <v>400</v>
      </c>
      <c r="C42" s="50">
        <v>12871.4111328125</v>
      </c>
      <c r="D42" s="34">
        <v>674.41259765625</v>
      </c>
      <c r="E42" s="51">
        <v>11489.072265625</v>
      </c>
      <c r="F42" s="51">
        <v>707.9266357421875</v>
      </c>
      <c r="G42" s="27"/>
      <c r="H42" s="27">
        <v>9</v>
      </c>
      <c r="I42">
        <f>VLOOKUP(B42,Popolazione!B:D,3,FALSE)</f>
        <v>22</v>
      </c>
      <c r="J42" s="55" t="s">
        <v>1064</v>
      </c>
      <c r="K42" s="35">
        <v>12871.4111328125</v>
      </c>
      <c r="L42" s="36">
        <v>674.41259765625</v>
      </c>
      <c r="M42" s="37">
        <v>11489.072265625</v>
      </c>
      <c r="N42" s="38">
        <v>707.9266357421875</v>
      </c>
      <c r="P42">
        <v>32</v>
      </c>
    </row>
    <row r="43" spans="1:16" ht="14.25">
      <c r="A43">
        <v>33</v>
      </c>
      <c r="B43" s="28" t="s">
        <v>411</v>
      </c>
      <c r="C43" s="50">
        <v>12928.384765625</v>
      </c>
      <c r="D43" s="34">
        <v>818.2164916992188</v>
      </c>
      <c r="E43" s="51">
        <v>10518.3212890625</v>
      </c>
      <c r="F43" s="51">
        <v>1591.8465576171875</v>
      </c>
      <c r="G43" s="27"/>
      <c r="H43" s="27">
        <v>7</v>
      </c>
      <c r="I43">
        <f>VLOOKUP(B43,Popolazione!B:D,3,FALSE)</f>
        <v>25</v>
      </c>
      <c r="J43" s="55" t="s">
        <v>1021</v>
      </c>
      <c r="K43" s="35">
        <v>12928.384765625</v>
      </c>
      <c r="L43" s="36">
        <v>818.2164916992188</v>
      </c>
      <c r="M43" s="37">
        <v>10518.3212890625</v>
      </c>
      <c r="N43" s="38">
        <v>1591.8465576171875</v>
      </c>
      <c r="P43">
        <v>33</v>
      </c>
    </row>
    <row r="44" spans="1:16" ht="14.25">
      <c r="A44">
        <v>34</v>
      </c>
      <c r="B44" s="28" t="s">
        <v>398</v>
      </c>
      <c r="C44" s="50">
        <v>12947.779296875</v>
      </c>
      <c r="D44" s="34">
        <v>542.5455322265625</v>
      </c>
      <c r="E44" s="51">
        <v>11239.4140625</v>
      </c>
      <c r="F44" s="51">
        <v>1165.820068359375</v>
      </c>
      <c r="G44" s="27"/>
      <c r="H44" s="27">
        <v>12</v>
      </c>
      <c r="I44">
        <f>VLOOKUP(B44,Popolazione!B:D,3,FALSE)</f>
        <v>76</v>
      </c>
      <c r="J44" s="55" t="s">
        <v>900</v>
      </c>
      <c r="K44" s="35">
        <v>12947.779296875</v>
      </c>
      <c r="L44" s="36">
        <v>542.5455322265625</v>
      </c>
      <c r="M44" s="37">
        <v>11239.4140625</v>
      </c>
      <c r="N44" s="38">
        <v>1165.820068359375</v>
      </c>
      <c r="P44">
        <v>34</v>
      </c>
    </row>
    <row r="45" spans="1:16" ht="14.25">
      <c r="A45">
        <v>35</v>
      </c>
      <c r="B45" s="28" t="s">
        <v>412</v>
      </c>
      <c r="C45" s="50">
        <v>12995.4267578125</v>
      </c>
      <c r="D45" s="34">
        <v>1119.7215576171875</v>
      </c>
      <c r="E45" s="51">
        <v>10370.931640625</v>
      </c>
      <c r="F45" s="51">
        <v>1504.77392578125</v>
      </c>
      <c r="G45" s="27"/>
      <c r="H45" s="27">
        <v>8</v>
      </c>
      <c r="I45">
        <f>VLOOKUP(B45,Popolazione!B:D,3,FALSE)</f>
        <v>60</v>
      </c>
      <c r="J45" s="55" t="s">
        <v>918</v>
      </c>
      <c r="K45" s="35">
        <v>12995.4267578125</v>
      </c>
      <c r="L45" s="36">
        <v>1119.7215576171875</v>
      </c>
      <c r="M45" s="37">
        <v>10370.931640625</v>
      </c>
      <c r="N45" s="38">
        <v>1504.77392578125</v>
      </c>
      <c r="P45">
        <v>35</v>
      </c>
    </row>
    <row r="46" spans="1:16" ht="14.25">
      <c r="A46">
        <v>36</v>
      </c>
      <c r="B46" s="28" t="s">
        <v>403</v>
      </c>
      <c r="C46" s="50">
        <v>13204.5947265625</v>
      </c>
      <c r="D46" s="34">
        <v>503.7588195800781</v>
      </c>
      <c r="E46" s="51">
        <v>10980.9970703125</v>
      </c>
      <c r="F46" s="51">
        <v>1719.83935546875</v>
      </c>
      <c r="G46" s="27"/>
      <c r="H46" s="27">
        <v>12</v>
      </c>
      <c r="I46">
        <f>VLOOKUP(B46,Popolazione!B:D,3,FALSE)</f>
        <v>111</v>
      </c>
      <c r="J46" s="55" t="s">
        <v>944</v>
      </c>
      <c r="K46" s="35">
        <v>13204.5947265625</v>
      </c>
      <c r="L46" s="36">
        <v>503.7588195800781</v>
      </c>
      <c r="M46" s="37">
        <v>10980.9970703125</v>
      </c>
      <c r="N46" s="38">
        <v>1719.83935546875</v>
      </c>
      <c r="P46">
        <v>36</v>
      </c>
    </row>
    <row r="47" spans="1:16" ht="14.25">
      <c r="A47">
        <v>37</v>
      </c>
      <c r="B47" s="28" t="s">
        <v>413</v>
      </c>
      <c r="C47" s="50">
        <v>13446.796875</v>
      </c>
      <c r="D47" s="34">
        <v>486.1255187988281</v>
      </c>
      <c r="E47" s="51">
        <v>11970.9365234375</v>
      </c>
      <c r="F47" s="51">
        <v>989.7350463867188</v>
      </c>
      <c r="G47" s="27"/>
      <c r="H47" s="27">
        <v>7</v>
      </c>
      <c r="I47">
        <f>VLOOKUP(B47,Popolazione!B:D,3,FALSE)</f>
        <v>109</v>
      </c>
      <c r="J47" s="55" t="s">
        <v>932</v>
      </c>
      <c r="K47" s="35">
        <v>13446.796875</v>
      </c>
      <c r="L47" s="36">
        <v>486.1255187988281</v>
      </c>
      <c r="M47" s="37">
        <v>11970.9365234375</v>
      </c>
      <c r="N47" s="38">
        <v>989.7350463867188</v>
      </c>
      <c r="P47">
        <v>37</v>
      </c>
    </row>
    <row r="48" spans="1:16" ht="14.25">
      <c r="A48">
        <v>38</v>
      </c>
      <c r="B48" s="28" t="s">
        <v>415</v>
      </c>
      <c r="C48" s="50">
        <v>13615.0263671875</v>
      </c>
      <c r="D48" s="34">
        <v>922.969482421875</v>
      </c>
      <c r="E48" s="51">
        <v>11582.28125</v>
      </c>
      <c r="F48" s="51">
        <v>1109.7769775390625</v>
      </c>
      <c r="G48" s="27"/>
      <c r="H48" s="27">
        <v>12</v>
      </c>
      <c r="I48">
        <f>VLOOKUP(B48,Popolazione!B:D,3,FALSE)</f>
        <v>77</v>
      </c>
      <c r="J48" s="55" t="s">
        <v>1019</v>
      </c>
      <c r="K48" s="35">
        <v>13615.0263671875</v>
      </c>
      <c r="L48" s="36">
        <v>922.969482421875</v>
      </c>
      <c r="M48" s="37">
        <v>11582.28125</v>
      </c>
      <c r="N48" s="38">
        <v>1109.7769775390625</v>
      </c>
      <c r="P48">
        <v>38</v>
      </c>
    </row>
    <row r="49" spans="1:16" ht="14.25">
      <c r="A49">
        <v>39</v>
      </c>
      <c r="B49" s="28" t="s">
        <v>445</v>
      </c>
      <c r="C49" s="52">
        <v>13660.03515625</v>
      </c>
      <c r="D49" s="39">
        <v>2971.813232421875</v>
      </c>
      <c r="E49" s="53">
        <v>9157.0712890625</v>
      </c>
      <c r="F49" s="53">
        <v>1531.1507568359375</v>
      </c>
      <c r="G49" s="27"/>
      <c r="H49" s="27">
        <v>3</v>
      </c>
      <c r="I49">
        <f>VLOOKUP(B49,Popolazione!B:D,3,FALSE)</f>
        <v>56</v>
      </c>
      <c r="J49" s="55" t="s">
        <v>1049</v>
      </c>
      <c r="K49" s="40">
        <v>13660.03515625</v>
      </c>
      <c r="L49" s="41">
        <v>2971.813232421875</v>
      </c>
      <c r="M49" s="42">
        <v>9157.0712890625</v>
      </c>
      <c r="N49" s="43">
        <v>1531.1507568359375</v>
      </c>
      <c r="P49">
        <v>39</v>
      </c>
    </row>
    <row r="50" spans="1:16" ht="14.25">
      <c r="A50">
        <v>40</v>
      </c>
      <c r="B50" s="28" t="s">
        <v>414</v>
      </c>
      <c r="C50" s="50">
        <v>13937.2490234375</v>
      </c>
      <c r="D50" s="34">
        <v>1100.465087890625</v>
      </c>
      <c r="E50" s="51">
        <v>11281.3427734375</v>
      </c>
      <c r="F50" s="51">
        <v>1555.4415283203125</v>
      </c>
      <c r="G50" s="27"/>
      <c r="H50" s="27">
        <v>12</v>
      </c>
      <c r="I50">
        <f>VLOOKUP(B50,Popolazione!B:D,3,FALSE)</f>
        <v>74</v>
      </c>
      <c r="J50" s="55" t="s">
        <v>926</v>
      </c>
      <c r="K50" s="35">
        <v>13937.2490234375</v>
      </c>
      <c r="L50" s="36">
        <v>1100.465087890625</v>
      </c>
      <c r="M50" s="37">
        <v>11281.3427734375</v>
      </c>
      <c r="N50" s="38">
        <v>1555.4415283203125</v>
      </c>
      <c r="P50">
        <v>40</v>
      </c>
    </row>
    <row r="51" spans="1:16" ht="14.25">
      <c r="A51">
        <v>41</v>
      </c>
      <c r="B51" s="28" t="s">
        <v>610</v>
      </c>
      <c r="C51" s="50">
        <v>13937.3359375</v>
      </c>
      <c r="D51" s="34">
        <v>851.2157592773438</v>
      </c>
      <c r="E51" s="51">
        <v>11672.708984375</v>
      </c>
      <c r="F51" s="51">
        <v>1413.41064453125</v>
      </c>
      <c r="G51" s="27"/>
      <c r="H51" s="27">
        <v>16</v>
      </c>
      <c r="I51">
        <f>VLOOKUP(B51,Popolazione!B:D,3,FALSE)</f>
        <v>3</v>
      </c>
      <c r="J51" s="55" t="s">
        <v>1066</v>
      </c>
      <c r="K51" s="35">
        <v>13937.3359375</v>
      </c>
      <c r="L51" s="36">
        <v>851.2157592773438</v>
      </c>
      <c r="M51" s="37">
        <v>11672.708984375</v>
      </c>
      <c r="N51" s="38">
        <v>1413.41064453125</v>
      </c>
      <c r="P51">
        <v>41</v>
      </c>
    </row>
    <row r="52" spans="1:16" ht="14.25">
      <c r="A52">
        <v>42</v>
      </c>
      <c r="B52" s="28" t="s">
        <v>416</v>
      </c>
      <c r="C52" s="50">
        <v>14002.1572265625</v>
      </c>
      <c r="D52" s="34">
        <v>552.1813354492188</v>
      </c>
      <c r="E52" s="51">
        <v>11928.7392578125</v>
      </c>
      <c r="F52" s="51">
        <v>1521.235595703125</v>
      </c>
      <c r="G52" s="27"/>
      <c r="H52" s="27">
        <v>9</v>
      </c>
      <c r="I52">
        <f>VLOOKUP(B52,Popolazione!B:D,3,FALSE)</f>
        <v>142</v>
      </c>
      <c r="J52" s="55" t="s">
        <v>1038</v>
      </c>
      <c r="K52" s="35">
        <v>14002.1572265625</v>
      </c>
      <c r="L52" s="36">
        <v>552.1813354492188</v>
      </c>
      <c r="M52" s="37">
        <v>11928.7392578125</v>
      </c>
      <c r="N52" s="38">
        <v>1521.235595703125</v>
      </c>
      <c r="P52">
        <v>42</v>
      </c>
    </row>
    <row r="53" spans="1:16" ht="14.25">
      <c r="A53">
        <v>43</v>
      </c>
      <c r="B53" s="28" t="s">
        <v>420</v>
      </c>
      <c r="C53" s="50">
        <v>14326.3544921875</v>
      </c>
      <c r="D53" s="34">
        <v>526.1625366210938</v>
      </c>
      <c r="E53" s="51">
        <v>12378.4794921875</v>
      </c>
      <c r="F53" s="51">
        <v>1421.7119140625</v>
      </c>
      <c r="G53" s="27"/>
      <c r="H53" s="27">
        <v>8</v>
      </c>
      <c r="I53">
        <f>VLOOKUP(B53,Popolazione!B:D,3,FALSE)</f>
        <v>79</v>
      </c>
      <c r="J53" s="55" t="s">
        <v>928</v>
      </c>
      <c r="K53" s="35">
        <v>14326.3544921875</v>
      </c>
      <c r="L53" s="36">
        <v>526.1625366210938</v>
      </c>
      <c r="M53" s="37">
        <v>12378.4794921875</v>
      </c>
      <c r="N53" s="38">
        <v>1421.7119140625</v>
      </c>
      <c r="P53">
        <v>43</v>
      </c>
    </row>
    <row r="54" spans="1:16" ht="14.25">
      <c r="A54">
        <v>44</v>
      </c>
      <c r="B54" s="28" t="s">
        <v>448</v>
      </c>
      <c r="C54" s="48">
        <v>14413.7177734375</v>
      </c>
      <c r="D54" s="29">
        <v>3221.2041015625</v>
      </c>
      <c r="E54" s="49">
        <v>9330.248046875</v>
      </c>
      <c r="F54" s="49">
        <v>1862.265625</v>
      </c>
      <c r="G54" s="27"/>
      <c r="H54" s="27">
        <v>7</v>
      </c>
      <c r="I54">
        <f>VLOOKUP(B54,Popolazione!B:D,3,FALSE)</f>
        <v>102</v>
      </c>
      <c r="J54" s="55" t="s">
        <v>981</v>
      </c>
      <c r="K54" s="30">
        <v>14413.7177734375</v>
      </c>
      <c r="L54" s="31">
        <v>3221.2041015625</v>
      </c>
      <c r="M54" s="32">
        <v>9330.248046875</v>
      </c>
      <c r="N54" s="33">
        <v>1862.265625</v>
      </c>
      <c r="P54">
        <v>44</v>
      </c>
    </row>
    <row r="55" spans="1:16" ht="14.25">
      <c r="A55">
        <v>45</v>
      </c>
      <c r="B55" s="28" t="s">
        <v>442</v>
      </c>
      <c r="C55" s="50">
        <v>14616.44140625</v>
      </c>
      <c r="D55" s="34">
        <v>3216.705810546875</v>
      </c>
      <c r="E55" s="51">
        <v>9868.4892578125</v>
      </c>
      <c r="F55" s="51">
        <v>1531.2467041015625</v>
      </c>
      <c r="G55" s="27"/>
      <c r="H55" s="27">
        <v>8</v>
      </c>
      <c r="I55">
        <f>VLOOKUP(B55,Popolazione!B:D,3,FALSE)</f>
        <v>44</v>
      </c>
      <c r="J55" s="55" t="s">
        <v>986</v>
      </c>
      <c r="K55" s="35">
        <v>14616.44140625</v>
      </c>
      <c r="L55" s="36">
        <v>3216.705810546875</v>
      </c>
      <c r="M55" s="37">
        <v>9868.4892578125</v>
      </c>
      <c r="N55" s="38">
        <v>1531.2467041015625</v>
      </c>
      <c r="P55">
        <v>45</v>
      </c>
    </row>
    <row r="56" spans="1:16" ht="14.25">
      <c r="A56">
        <v>46</v>
      </c>
      <c r="B56" s="28" t="s">
        <v>585</v>
      </c>
      <c r="C56" s="48">
        <v>14652.76953125</v>
      </c>
      <c r="D56" s="29">
        <v>3998.00927734375</v>
      </c>
      <c r="E56" s="49">
        <v>8926.3427734375</v>
      </c>
      <c r="F56" s="49">
        <v>1728.4173583984375</v>
      </c>
      <c r="G56" s="27"/>
      <c r="H56" s="27">
        <v>6</v>
      </c>
      <c r="I56">
        <f>VLOOKUP(B56,Popolazione!B:D,3,FALSE)</f>
        <v>80</v>
      </c>
      <c r="J56" s="55" t="s">
        <v>1057</v>
      </c>
      <c r="K56" s="30">
        <v>14652.76953125</v>
      </c>
      <c r="L56" s="31">
        <v>3998.00927734375</v>
      </c>
      <c r="M56" s="32">
        <v>8926.3427734375</v>
      </c>
      <c r="N56" s="33">
        <v>1728.4173583984375</v>
      </c>
      <c r="P56">
        <v>46</v>
      </c>
    </row>
    <row r="57" spans="1:16" ht="14.25">
      <c r="A57">
        <v>47</v>
      </c>
      <c r="B57" s="28" t="s">
        <v>1078</v>
      </c>
      <c r="C57" s="50">
        <v>14694.3232421875</v>
      </c>
      <c r="D57" s="34">
        <v>3469.333251953125</v>
      </c>
      <c r="E57" s="51">
        <v>9290.7529296875</v>
      </c>
      <c r="F57" s="51">
        <v>1934.2386474609375</v>
      </c>
      <c r="G57" s="27"/>
      <c r="H57" s="27">
        <v>8</v>
      </c>
      <c r="I57">
        <f>VLOOKUP(B57,Popolazione!B:D,3,FALSE)</f>
        <v>128</v>
      </c>
      <c r="J57" s="55" t="s">
        <v>1013</v>
      </c>
      <c r="K57" s="35">
        <v>14694.3232421875</v>
      </c>
      <c r="L57" s="36">
        <v>3469.333251953125</v>
      </c>
      <c r="M57" s="37">
        <v>9290.7529296875</v>
      </c>
      <c r="N57" s="38">
        <v>1934.2386474609375</v>
      </c>
      <c r="P57">
        <v>47</v>
      </c>
    </row>
    <row r="58" spans="1:16" ht="14.25">
      <c r="A58">
        <v>48</v>
      </c>
      <c r="B58" s="28" t="s">
        <v>424</v>
      </c>
      <c r="C58" s="50">
        <v>14702</v>
      </c>
      <c r="D58" s="34">
        <v>2706.3974609375</v>
      </c>
      <c r="E58" s="51">
        <v>10120.2724609375</v>
      </c>
      <c r="F58" s="51">
        <v>1875.3297119140625</v>
      </c>
      <c r="G58" s="27"/>
      <c r="H58" s="27">
        <v>14</v>
      </c>
      <c r="I58">
        <f>VLOOKUP(B58,Popolazione!B:D,3,FALSE)</f>
        <v>11</v>
      </c>
      <c r="J58" s="55" t="s">
        <v>993</v>
      </c>
      <c r="K58" s="35">
        <v>14702</v>
      </c>
      <c r="L58" s="36">
        <v>2706.3974609375</v>
      </c>
      <c r="M58" s="37">
        <v>10120.2724609375</v>
      </c>
      <c r="N58" s="38">
        <v>1875.3297119140625</v>
      </c>
      <c r="P58">
        <v>48</v>
      </c>
    </row>
    <row r="59" spans="1:16" ht="14.25">
      <c r="A59">
        <v>49</v>
      </c>
      <c r="B59" s="28" t="s">
        <v>455</v>
      </c>
      <c r="C59" s="52">
        <v>14813.837890625</v>
      </c>
      <c r="D59" s="39">
        <v>3656.27001953125</v>
      </c>
      <c r="E59" s="53">
        <v>10205.595703125</v>
      </c>
      <c r="F59" s="53">
        <v>951.97216796875</v>
      </c>
      <c r="G59" s="27"/>
      <c r="H59" s="27">
        <v>6</v>
      </c>
      <c r="I59">
        <f>VLOOKUP(B59,Popolazione!B:D,3,FALSE)</f>
        <v>180</v>
      </c>
      <c r="J59" s="55" t="s">
        <v>1055</v>
      </c>
      <c r="K59" s="40">
        <v>14813.837890625</v>
      </c>
      <c r="L59" s="41">
        <v>3656.27001953125</v>
      </c>
      <c r="M59" s="42">
        <v>10205.595703125</v>
      </c>
      <c r="N59" s="43">
        <v>951.97216796875</v>
      </c>
      <c r="P59">
        <v>49</v>
      </c>
    </row>
    <row r="60" spans="1:16" ht="14.25">
      <c r="A60">
        <v>50</v>
      </c>
      <c r="B60" s="28" t="s">
        <v>432</v>
      </c>
      <c r="C60" s="50">
        <v>14911.30859375</v>
      </c>
      <c r="D60" s="34">
        <v>699.027099609375</v>
      </c>
      <c r="E60" s="51">
        <v>12453.625</v>
      </c>
      <c r="F60" s="51">
        <v>1758.6573486328125</v>
      </c>
      <c r="G60" s="27"/>
      <c r="H60" s="27">
        <v>7</v>
      </c>
      <c r="I60">
        <f>VLOOKUP(B60,Popolazione!B:D,3,FALSE)</f>
        <v>34</v>
      </c>
      <c r="J60" s="55" t="s">
        <v>1018</v>
      </c>
      <c r="K60" s="35">
        <v>14911.30859375</v>
      </c>
      <c r="L60" s="36">
        <v>699.027099609375</v>
      </c>
      <c r="M60" s="37">
        <v>12453.625</v>
      </c>
      <c r="N60" s="38">
        <v>1758.6573486328125</v>
      </c>
      <c r="P60">
        <v>50</v>
      </c>
    </row>
    <row r="61" spans="1:16" ht="14.25">
      <c r="A61">
        <v>51</v>
      </c>
      <c r="B61" s="28" t="s">
        <v>463</v>
      </c>
      <c r="C61" s="52">
        <v>14935.0986328125</v>
      </c>
      <c r="D61" s="39">
        <v>3561.9765625</v>
      </c>
      <c r="E61" s="53">
        <v>9320.4853515625</v>
      </c>
      <c r="F61" s="53">
        <v>2052.636474609375</v>
      </c>
      <c r="G61" s="27"/>
      <c r="H61" s="27">
        <v>5</v>
      </c>
      <c r="I61">
        <f>VLOOKUP(B61,Popolazione!B:D,3,FALSE)</f>
        <v>105</v>
      </c>
      <c r="J61" s="55" t="s">
        <v>970</v>
      </c>
      <c r="K61" s="40">
        <v>14935.0986328125</v>
      </c>
      <c r="L61" s="41">
        <v>3561.9765625</v>
      </c>
      <c r="M61" s="42">
        <v>9320.4853515625</v>
      </c>
      <c r="N61" s="43">
        <v>2052.636474609375</v>
      </c>
      <c r="P61">
        <v>51</v>
      </c>
    </row>
    <row r="62" spans="1:16" ht="14.25">
      <c r="A62">
        <v>52</v>
      </c>
      <c r="B62" s="28" t="s">
        <v>1076</v>
      </c>
      <c r="C62" s="50">
        <v>15017.478515625</v>
      </c>
      <c r="D62" s="34">
        <v>3594.18310546875</v>
      </c>
      <c r="E62" s="51">
        <v>10014.2314453125</v>
      </c>
      <c r="F62" s="51">
        <v>1409.06396484375</v>
      </c>
      <c r="G62" s="27"/>
      <c r="H62" s="27"/>
      <c r="I62" t="e">
        <f>VLOOKUP(B62,Popolazione!B:D,3,FALSE)</f>
        <v>#N/A</v>
      </c>
      <c r="J62" s="55" t="s">
        <v>923</v>
      </c>
      <c r="K62" s="35">
        <v>15017.478515625</v>
      </c>
      <c r="L62" s="36">
        <v>3594.18310546875</v>
      </c>
      <c r="M62" s="37">
        <v>10014.2314453125</v>
      </c>
      <c r="N62" s="38">
        <v>1409.06396484375</v>
      </c>
      <c r="P62">
        <v>52</v>
      </c>
    </row>
    <row r="63" spans="1:16" ht="14.25">
      <c r="A63">
        <v>53</v>
      </c>
      <c r="B63" s="28" t="s">
        <v>495</v>
      </c>
      <c r="C63" s="48">
        <v>15050.5615234375</v>
      </c>
      <c r="D63" s="29">
        <v>4194.8310546875</v>
      </c>
      <c r="E63" s="49">
        <v>9759.7373046875</v>
      </c>
      <c r="F63" s="49">
        <v>1095.9921875</v>
      </c>
      <c r="G63" s="27"/>
      <c r="H63" s="27"/>
      <c r="I63">
        <f>VLOOKUP(B63,Popolazione!B:D,3,FALSE)</f>
        <v>177</v>
      </c>
      <c r="J63" s="55" t="s">
        <v>994</v>
      </c>
      <c r="K63" s="30">
        <v>15050.5615234375</v>
      </c>
      <c r="L63" s="31">
        <v>4194.8310546875</v>
      </c>
      <c r="M63" s="32">
        <v>9759.7373046875</v>
      </c>
      <c r="N63" s="33">
        <v>1095.9921875</v>
      </c>
      <c r="P63">
        <v>53</v>
      </c>
    </row>
    <row r="64" spans="1:16" ht="14.25">
      <c r="A64">
        <v>54</v>
      </c>
      <c r="B64" s="28" t="s">
        <v>471</v>
      </c>
      <c r="C64" s="50">
        <v>15246.361328125</v>
      </c>
      <c r="D64" s="34">
        <v>2964.510986328125</v>
      </c>
      <c r="E64" s="51">
        <v>10839.376953125</v>
      </c>
      <c r="F64" s="51">
        <v>1442.472412109375</v>
      </c>
      <c r="G64" s="27"/>
      <c r="H64" s="27">
        <v>7</v>
      </c>
      <c r="I64">
        <f>VLOOKUP(B64,Popolazione!B:D,3,FALSE)</f>
        <v>18</v>
      </c>
      <c r="J64" s="55" t="s">
        <v>1058</v>
      </c>
      <c r="K64" s="35">
        <v>15246.361328125</v>
      </c>
      <c r="L64" s="36">
        <v>2964.510986328125</v>
      </c>
      <c r="M64" s="37">
        <v>10839.376953125</v>
      </c>
      <c r="N64" s="38">
        <v>1442.472412109375</v>
      </c>
      <c r="P64">
        <v>54</v>
      </c>
    </row>
    <row r="65" spans="1:16" ht="14.25">
      <c r="A65">
        <v>55</v>
      </c>
      <c r="B65" s="28" t="s">
        <v>609</v>
      </c>
      <c r="C65" s="52">
        <v>15278.8212890625</v>
      </c>
      <c r="D65" s="39">
        <v>2428.960205078125</v>
      </c>
      <c r="E65" s="53">
        <v>10744.6630859375</v>
      </c>
      <c r="F65" s="53">
        <v>2105.19873046875</v>
      </c>
      <c r="G65" s="27"/>
      <c r="H65" s="27">
        <v>5</v>
      </c>
      <c r="I65">
        <f>VLOOKUP(B65,Popolazione!B:D,3,FALSE)</f>
        <v>1</v>
      </c>
      <c r="J65" s="55" t="s">
        <v>919</v>
      </c>
      <c r="K65" s="40">
        <v>15278.8212890625</v>
      </c>
      <c r="L65" s="41">
        <v>2428.960205078125</v>
      </c>
      <c r="M65" s="42">
        <v>10744.6630859375</v>
      </c>
      <c r="N65" s="43">
        <v>2105.19873046875</v>
      </c>
      <c r="P65">
        <v>55</v>
      </c>
    </row>
    <row r="66" spans="1:16" ht="14.25">
      <c r="A66">
        <v>56</v>
      </c>
      <c r="B66" s="28" t="s">
        <v>441</v>
      </c>
      <c r="C66" s="48">
        <v>15326.759765625</v>
      </c>
      <c r="D66" s="29">
        <v>4598.169921875</v>
      </c>
      <c r="E66" s="49">
        <v>8995.673828125</v>
      </c>
      <c r="F66" s="49">
        <v>1732.9166259765625</v>
      </c>
      <c r="G66" s="27"/>
      <c r="H66" s="27">
        <v>7</v>
      </c>
      <c r="I66">
        <f>VLOOKUP(B66,Popolazione!B:D,3,FALSE)</f>
        <v>13</v>
      </c>
      <c r="J66" s="55" t="s">
        <v>1071</v>
      </c>
      <c r="K66" s="30">
        <v>15326.759765625</v>
      </c>
      <c r="L66" s="31">
        <v>4598.169921875</v>
      </c>
      <c r="M66" s="32">
        <v>8995.673828125</v>
      </c>
      <c r="N66" s="33">
        <v>1732.9166259765625</v>
      </c>
      <c r="P66">
        <v>56</v>
      </c>
    </row>
    <row r="67" spans="1:16" ht="14.25">
      <c r="A67">
        <v>57</v>
      </c>
      <c r="B67" s="28" t="s">
        <v>439</v>
      </c>
      <c r="C67" s="50">
        <v>15339.6591796875</v>
      </c>
      <c r="D67" s="34">
        <v>766.8753051757812</v>
      </c>
      <c r="E67" s="51">
        <v>12977.6103515625</v>
      </c>
      <c r="F67" s="51">
        <v>1595.171630859375</v>
      </c>
      <c r="G67" s="27"/>
      <c r="H67" s="27">
        <v>9</v>
      </c>
      <c r="I67">
        <f>VLOOKUP(B67,Popolazione!B:D,3,FALSE)</f>
        <v>110</v>
      </c>
      <c r="J67" s="55" t="s">
        <v>1037</v>
      </c>
      <c r="K67" s="35">
        <v>15339.6591796875</v>
      </c>
      <c r="L67" s="36">
        <v>766.8753051757812</v>
      </c>
      <c r="M67" s="37">
        <v>12977.6103515625</v>
      </c>
      <c r="N67" s="38">
        <v>1595.171630859375</v>
      </c>
      <c r="P67">
        <v>57</v>
      </c>
    </row>
    <row r="68" spans="1:16" ht="14.25">
      <c r="A68">
        <v>58</v>
      </c>
      <c r="B68" s="28" t="s">
        <v>428</v>
      </c>
      <c r="C68" s="50">
        <v>15368.8427734375</v>
      </c>
      <c r="D68" s="34">
        <v>655.4298095703125</v>
      </c>
      <c r="E68" s="51">
        <v>13411.060546875</v>
      </c>
      <c r="F68" s="51">
        <v>1302.353271484375</v>
      </c>
      <c r="G68" s="27"/>
      <c r="H68" s="27">
        <v>8</v>
      </c>
      <c r="I68">
        <f>VLOOKUP(B68,Popolazione!B:D,3,FALSE)</f>
        <v>119</v>
      </c>
      <c r="J68" s="55" t="s">
        <v>925</v>
      </c>
      <c r="K68" s="35">
        <v>15368.8427734375</v>
      </c>
      <c r="L68" s="36">
        <v>655.4298095703125</v>
      </c>
      <c r="M68" s="37">
        <v>13411.060546875</v>
      </c>
      <c r="N68" s="38">
        <v>1302.353271484375</v>
      </c>
      <c r="P68">
        <v>58</v>
      </c>
    </row>
    <row r="69" spans="1:16" ht="14.25">
      <c r="A69">
        <v>59</v>
      </c>
      <c r="B69" s="28" t="s">
        <v>460</v>
      </c>
      <c r="C69" s="48">
        <v>15453.0556640625</v>
      </c>
      <c r="D69" s="29">
        <v>3002.915283203125</v>
      </c>
      <c r="E69" s="49">
        <v>9366.8310546875</v>
      </c>
      <c r="F69" s="49">
        <v>3083.30859375</v>
      </c>
      <c r="G69" s="27"/>
      <c r="H69" s="27">
        <v>5</v>
      </c>
      <c r="I69">
        <f>VLOOKUP(B69,Popolazione!B:D,3,FALSE)</f>
        <v>45</v>
      </c>
      <c r="J69" s="55" t="s">
        <v>1032</v>
      </c>
      <c r="K69" s="30">
        <v>15453.0556640625</v>
      </c>
      <c r="L69" s="31">
        <v>3002.915283203125</v>
      </c>
      <c r="M69" s="32">
        <v>9366.8310546875</v>
      </c>
      <c r="N69" s="33">
        <v>3083.30859375</v>
      </c>
      <c r="P69">
        <v>59</v>
      </c>
    </row>
    <row r="70" spans="1:16" ht="14.25">
      <c r="A70">
        <v>60</v>
      </c>
      <c r="B70" s="28" t="s">
        <v>450</v>
      </c>
      <c r="C70" s="50">
        <v>15585.8603515625</v>
      </c>
      <c r="D70" s="34">
        <v>2158.111328125</v>
      </c>
      <c r="E70" s="51">
        <v>10974.404296875</v>
      </c>
      <c r="F70" s="51">
        <v>2453.343994140625</v>
      </c>
      <c r="G70" s="27"/>
      <c r="H70" s="27">
        <v>8</v>
      </c>
      <c r="I70">
        <f>VLOOKUP(B70,Popolazione!B:D,3,FALSE)</f>
        <v>175</v>
      </c>
      <c r="J70" s="55" t="s">
        <v>1027</v>
      </c>
      <c r="K70" s="35">
        <v>15585.8603515625</v>
      </c>
      <c r="L70" s="36">
        <v>2158.111328125</v>
      </c>
      <c r="M70" s="37">
        <v>10974.404296875</v>
      </c>
      <c r="N70" s="38">
        <v>2453.343994140625</v>
      </c>
      <c r="P70">
        <v>60</v>
      </c>
    </row>
    <row r="71" spans="1:16" ht="14.25">
      <c r="A71">
        <v>61</v>
      </c>
      <c r="B71" s="28" t="s">
        <v>435</v>
      </c>
      <c r="C71" s="50">
        <v>15598.6806640625</v>
      </c>
      <c r="D71" s="34">
        <v>2155.18408203125</v>
      </c>
      <c r="E71" s="51">
        <v>11852.4755859375</v>
      </c>
      <c r="F71" s="51">
        <v>1591.02197265625</v>
      </c>
      <c r="G71" s="27"/>
      <c r="H71" s="27">
        <v>10</v>
      </c>
      <c r="I71">
        <f>VLOOKUP(B71,Popolazione!B:D,3,FALSE)</f>
        <v>33</v>
      </c>
      <c r="J71" s="55" t="s">
        <v>890</v>
      </c>
      <c r="K71" s="35">
        <v>15598.6806640625</v>
      </c>
      <c r="L71" s="36">
        <v>2155.18408203125</v>
      </c>
      <c r="M71" s="37">
        <v>11852.4755859375</v>
      </c>
      <c r="N71" s="38">
        <v>1591.02197265625</v>
      </c>
      <c r="P71">
        <v>61</v>
      </c>
    </row>
    <row r="72" spans="1:16" ht="14.25">
      <c r="A72">
        <v>62</v>
      </c>
      <c r="B72" s="28" t="s">
        <v>481</v>
      </c>
      <c r="C72" s="50">
        <v>15714.994140625</v>
      </c>
      <c r="D72" s="34">
        <v>2780.605712890625</v>
      </c>
      <c r="E72" s="51">
        <v>12257.9287109375</v>
      </c>
      <c r="F72" s="51">
        <v>676.4596557617188</v>
      </c>
      <c r="G72" s="27"/>
      <c r="H72" s="27">
        <v>12</v>
      </c>
      <c r="I72">
        <f>VLOOKUP(B72,Popolazione!B:D,3,FALSE)</f>
        <v>122</v>
      </c>
      <c r="J72" s="55" t="s">
        <v>948</v>
      </c>
      <c r="K72" s="35">
        <v>15714.994140625</v>
      </c>
      <c r="L72" s="36">
        <v>2780.605712890625</v>
      </c>
      <c r="M72" s="37">
        <v>12257.9287109375</v>
      </c>
      <c r="N72" s="38">
        <v>676.4596557617188</v>
      </c>
      <c r="P72">
        <v>62</v>
      </c>
    </row>
    <row r="73" spans="1:16" ht="14.25">
      <c r="A73">
        <v>63</v>
      </c>
      <c r="B73" s="28" t="s">
        <v>422</v>
      </c>
      <c r="C73" s="50">
        <v>15920.9443359375</v>
      </c>
      <c r="D73" s="34">
        <v>2032.7247314453125</v>
      </c>
      <c r="E73" s="51">
        <v>11801.2216796875</v>
      </c>
      <c r="F73" s="51">
        <v>2086.998046875</v>
      </c>
      <c r="G73" s="27"/>
      <c r="H73" s="27">
        <v>7</v>
      </c>
      <c r="I73">
        <f>VLOOKUP(B73,Popolazione!B:D,3,FALSE)</f>
        <v>132</v>
      </c>
      <c r="J73" s="55" t="s">
        <v>885</v>
      </c>
      <c r="K73" s="35">
        <v>15920.9443359375</v>
      </c>
      <c r="L73" s="36">
        <v>2032.7247314453125</v>
      </c>
      <c r="M73" s="37">
        <v>11801.2216796875</v>
      </c>
      <c r="N73" s="38">
        <v>2086.998046875</v>
      </c>
      <c r="P73">
        <v>63</v>
      </c>
    </row>
    <row r="74" spans="1:16" ht="14.25">
      <c r="A74">
        <v>64</v>
      </c>
      <c r="B74" s="28" t="s">
        <v>586</v>
      </c>
      <c r="C74" s="50">
        <v>16038.44921875</v>
      </c>
      <c r="D74" s="34">
        <v>2394.44091796875</v>
      </c>
      <c r="E74" s="51">
        <v>12355.234375</v>
      </c>
      <c r="F74" s="51">
        <v>1288.7752685546875</v>
      </c>
      <c r="G74" s="27"/>
      <c r="H74" s="27">
        <v>6</v>
      </c>
      <c r="I74">
        <f>VLOOKUP(B74,Popolazione!B:D,3,FALSE)</f>
        <v>185</v>
      </c>
      <c r="J74" s="55" t="s">
        <v>934</v>
      </c>
      <c r="K74" s="35">
        <v>16038.44921875</v>
      </c>
      <c r="L74" s="36">
        <v>2394.44091796875</v>
      </c>
      <c r="M74" s="37">
        <v>12355.234375</v>
      </c>
      <c r="N74" s="38">
        <v>1288.7752685546875</v>
      </c>
      <c r="P74">
        <v>64</v>
      </c>
    </row>
    <row r="75" spans="1:16" ht="14.25">
      <c r="A75">
        <v>65</v>
      </c>
      <c r="B75" s="28" t="s">
        <v>590</v>
      </c>
      <c r="C75" s="52">
        <v>16049.0283203125</v>
      </c>
      <c r="D75" s="39">
        <v>2162.90185546875</v>
      </c>
      <c r="E75" s="53">
        <v>12357.8212890625</v>
      </c>
      <c r="F75" s="53">
        <v>1528.3050537109375</v>
      </c>
      <c r="G75" s="27"/>
      <c r="H75" s="27">
        <v>5</v>
      </c>
      <c r="I75">
        <f>VLOOKUP(B75,Popolazione!B:D,3,FALSE)</f>
        <v>182</v>
      </c>
      <c r="J75" s="55" t="s">
        <v>889</v>
      </c>
      <c r="K75" s="40">
        <v>16049.0283203125</v>
      </c>
      <c r="L75" s="41">
        <v>2162.90185546875</v>
      </c>
      <c r="M75" s="42">
        <v>12357.8212890625</v>
      </c>
      <c r="N75" s="43">
        <v>1528.3050537109375</v>
      </c>
      <c r="P75">
        <v>65</v>
      </c>
    </row>
    <row r="76" spans="1:16" ht="14.25">
      <c r="A76">
        <v>66</v>
      </c>
      <c r="B76" s="28" t="s">
        <v>449</v>
      </c>
      <c r="C76" s="50">
        <v>16060.587890625</v>
      </c>
      <c r="D76" s="34">
        <v>2598.09033203125</v>
      </c>
      <c r="E76" s="51">
        <v>9766.244140625</v>
      </c>
      <c r="F76" s="51">
        <v>3696.254150390625</v>
      </c>
      <c r="G76" s="27"/>
      <c r="H76" s="27"/>
      <c r="I76">
        <f>VLOOKUP(B76,Popolazione!B:D,3,FALSE)</f>
        <v>43</v>
      </c>
      <c r="J76" s="55" t="s">
        <v>1070</v>
      </c>
      <c r="K76" s="35">
        <v>16060.587890625</v>
      </c>
      <c r="L76" s="36">
        <v>2598.09033203125</v>
      </c>
      <c r="M76" s="37">
        <v>9766.244140625</v>
      </c>
      <c r="N76" s="38">
        <v>3696.254150390625</v>
      </c>
      <c r="P76">
        <v>66</v>
      </c>
    </row>
    <row r="77" spans="1:16" ht="14.25">
      <c r="A77">
        <v>67</v>
      </c>
      <c r="B77" s="28" t="s">
        <v>438</v>
      </c>
      <c r="C77" s="52">
        <v>16079.419921875</v>
      </c>
      <c r="D77" s="39">
        <v>1007.078857421875</v>
      </c>
      <c r="E77" s="53">
        <v>13706.7373046875</v>
      </c>
      <c r="F77" s="53">
        <v>1365.60205078125</v>
      </c>
      <c r="G77" s="27"/>
      <c r="H77" s="27">
        <v>11</v>
      </c>
      <c r="I77">
        <f>VLOOKUP(B77,Popolazione!B:D,3,FALSE)</f>
        <v>126</v>
      </c>
      <c r="J77" s="55" t="s">
        <v>905</v>
      </c>
      <c r="K77" s="40">
        <v>16079.419921875</v>
      </c>
      <c r="L77" s="41">
        <v>1007.078857421875</v>
      </c>
      <c r="M77" s="42">
        <v>13706.7373046875</v>
      </c>
      <c r="N77" s="43">
        <v>1365.60205078125</v>
      </c>
      <c r="P77">
        <v>67</v>
      </c>
    </row>
    <row r="78" spans="1:16" ht="14.25">
      <c r="A78">
        <v>68</v>
      </c>
      <c r="B78" s="28" t="s">
        <v>466</v>
      </c>
      <c r="C78" s="48">
        <v>16113.916015625</v>
      </c>
      <c r="D78" s="29">
        <v>5440.15771484375</v>
      </c>
      <c r="E78" s="49">
        <v>8808.134765625</v>
      </c>
      <c r="F78" s="49">
        <v>1865.6236572265625</v>
      </c>
      <c r="G78" s="27"/>
      <c r="H78" s="27">
        <v>6</v>
      </c>
      <c r="I78">
        <f>VLOOKUP(B78,Popolazione!B:D,3,FALSE)</f>
        <v>35</v>
      </c>
      <c r="J78" s="55" t="s">
        <v>886</v>
      </c>
      <c r="K78" s="30">
        <v>16113.916015625</v>
      </c>
      <c r="L78" s="31">
        <v>5440.15771484375</v>
      </c>
      <c r="M78" s="32">
        <v>8808.134765625</v>
      </c>
      <c r="N78" s="33">
        <v>1865.6236572265625</v>
      </c>
      <c r="P78">
        <v>68</v>
      </c>
    </row>
    <row r="79" spans="1:16" ht="14.25">
      <c r="A79">
        <v>69</v>
      </c>
      <c r="B79" s="28" t="s">
        <v>423</v>
      </c>
      <c r="C79" s="50">
        <v>16244.525390625</v>
      </c>
      <c r="D79" s="34">
        <v>1871.0177001953125</v>
      </c>
      <c r="E79" s="51">
        <v>12682.802734375</v>
      </c>
      <c r="F79" s="51">
        <v>1690.7037353515625</v>
      </c>
      <c r="G79" s="27"/>
      <c r="H79" s="27">
        <v>7</v>
      </c>
      <c r="I79">
        <f>VLOOKUP(B79,Popolazione!B:D,3,FALSE)</f>
        <v>130</v>
      </c>
      <c r="J79" s="55" t="s">
        <v>1067</v>
      </c>
      <c r="K79" s="35">
        <v>16244.525390625</v>
      </c>
      <c r="L79" s="36">
        <v>1871.0177001953125</v>
      </c>
      <c r="M79" s="37">
        <v>12682.802734375</v>
      </c>
      <c r="N79" s="38">
        <v>1690.7037353515625</v>
      </c>
      <c r="P79">
        <v>69</v>
      </c>
    </row>
    <row r="80" spans="1:16" ht="14.25">
      <c r="A80">
        <v>70</v>
      </c>
      <c r="B80" s="28" t="s">
        <v>591</v>
      </c>
      <c r="C80" s="50">
        <v>16297.1513671875</v>
      </c>
      <c r="D80" s="34">
        <v>2554.76904296875</v>
      </c>
      <c r="E80" s="51">
        <v>11549.72265625</v>
      </c>
      <c r="F80" s="51">
        <v>2192.65966796875</v>
      </c>
      <c r="G80" s="27"/>
      <c r="H80" s="27">
        <v>4</v>
      </c>
      <c r="I80">
        <f>VLOOKUP(B80,Popolazione!B:D,3,FALSE)</f>
        <v>183</v>
      </c>
      <c r="J80" s="55" t="s">
        <v>1035</v>
      </c>
      <c r="K80" s="35">
        <v>16297.1513671875</v>
      </c>
      <c r="L80" s="36">
        <v>2554.76904296875</v>
      </c>
      <c r="M80" s="37">
        <v>11549.72265625</v>
      </c>
      <c r="N80" s="38">
        <v>2192.65966796875</v>
      </c>
      <c r="P80">
        <v>70</v>
      </c>
    </row>
    <row r="81" spans="1:16" ht="14.25">
      <c r="A81">
        <v>71</v>
      </c>
      <c r="B81" s="28" t="s">
        <v>462</v>
      </c>
      <c r="C81" s="52">
        <v>16313.810546875</v>
      </c>
      <c r="D81" s="39">
        <v>3893.306396484375</v>
      </c>
      <c r="E81" s="53">
        <v>10250.03515625</v>
      </c>
      <c r="F81" s="53">
        <v>2170.4697265625</v>
      </c>
      <c r="G81" s="27"/>
      <c r="H81" s="27">
        <v>9</v>
      </c>
      <c r="I81">
        <f>VLOOKUP(B81,Popolazione!B:D,3,FALSE)</f>
        <v>136</v>
      </c>
      <c r="J81" s="55" t="s">
        <v>968</v>
      </c>
      <c r="K81" s="40">
        <v>16313.810546875</v>
      </c>
      <c r="L81" s="41">
        <v>3893.306396484375</v>
      </c>
      <c r="M81" s="42">
        <v>10250.03515625</v>
      </c>
      <c r="N81" s="43">
        <v>2170.4697265625</v>
      </c>
      <c r="P81">
        <v>71</v>
      </c>
    </row>
    <row r="82" spans="1:16" ht="14.25">
      <c r="A82">
        <v>72</v>
      </c>
      <c r="B82" s="28" t="s">
        <v>418</v>
      </c>
      <c r="C82" s="50">
        <v>16400.99609375</v>
      </c>
      <c r="D82" s="34">
        <v>2411.111328125</v>
      </c>
      <c r="E82" s="51">
        <v>12560.212890625</v>
      </c>
      <c r="F82" s="51">
        <v>1429.6712646484375</v>
      </c>
      <c r="G82" s="27"/>
      <c r="H82" s="27">
        <v>7</v>
      </c>
      <c r="I82">
        <f>VLOOKUP(B82,Popolazione!B:D,3,FALSE)</f>
        <v>172</v>
      </c>
      <c r="J82" s="55" t="s">
        <v>898</v>
      </c>
      <c r="K82" s="35">
        <v>16400.99609375</v>
      </c>
      <c r="L82" s="36">
        <v>2411.111328125</v>
      </c>
      <c r="M82" s="37">
        <v>12560.212890625</v>
      </c>
      <c r="N82" s="38">
        <v>1429.6712646484375</v>
      </c>
      <c r="P82">
        <v>72</v>
      </c>
    </row>
    <row r="83" spans="1:16" ht="14.25">
      <c r="A83">
        <v>73</v>
      </c>
      <c r="B83" s="28" t="s">
        <v>480</v>
      </c>
      <c r="C83" s="48">
        <v>16684.337890625</v>
      </c>
      <c r="D83" s="29">
        <v>5052.8916015625</v>
      </c>
      <c r="E83" s="49">
        <v>9718.5849609375</v>
      </c>
      <c r="F83" s="49">
        <v>1912.8603515625</v>
      </c>
      <c r="G83" s="27"/>
      <c r="H83" s="27">
        <v>6</v>
      </c>
      <c r="I83">
        <f>VLOOKUP(B83,Popolazione!B:D,3,FALSE)</f>
        <v>38</v>
      </c>
      <c r="J83" s="55" t="s">
        <v>997</v>
      </c>
      <c r="K83" s="30">
        <v>16684.337890625</v>
      </c>
      <c r="L83" s="31">
        <v>5052.8916015625</v>
      </c>
      <c r="M83" s="32">
        <v>9718.5849609375</v>
      </c>
      <c r="N83" s="33">
        <v>1912.8603515625</v>
      </c>
      <c r="P83">
        <v>73</v>
      </c>
    </row>
    <row r="84" spans="1:16" ht="14.25">
      <c r="A84">
        <v>74</v>
      </c>
      <c r="B84" s="28" t="s">
        <v>444</v>
      </c>
      <c r="C84" s="50">
        <v>16776.8828125</v>
      </c>
      <c r="D84" s="34">
        <v>914.576416015625</v>
      </c>
      <c r="E84" s="51">
        <v>13319.2646484375</v>
      </c>
      <c r="F84" s="51">
        <v>2543.041015625</v>
      </c>
      <c r="G84" s="27"/>
      <c r="H84" s="27">
        <v>7</v>
      </c>
      <c r="I84">
        <f>VLOOKUP(B84,Popolazione!B:D,3,FALSE)</f>
        <v>141</v>
      </c>
      <c r="J84" s="55" t="s">
        <v>1052</v>
      </c>
      <c r="K84" s="35">
        <v>16776.8828125</v>
      </c>
      <c r="L84" s="36">
        <v>914.576416015625</v>
      </c>
      <c r="M84" s="37">
        <v>13319.2646484375</v>
      </c>
      <c r="N84" s="38">
        <v>2543.041015625</v>
      </c>
      <c r="P84">
        <v>74</v>
      </c>
    </row>
    <row r="85" spans="1:16" ht="14.25">
      <c r="A85">
        <v>75</v>
      </c>
      <c r="B85" s="28" t="s">
        <v>459</v>
      </c>
      <c r="C85" s="50">
        <v>16800.78125</v>
      </c>
      <c r="D85" s="34">
        <v>2516.510986328125</v>
      </c>
      <c r="E85" s="51">
        <v>12883.0009765625</v>
      </c>
      <c r="F85" s="51">
        <v>1401.2691650390625</v>
      </c>
      <c r="G85" s="27"/>
      <c r="H85" s="27">
        <v>7</v>
      </c>
      <c r="I85">
        <f>VLOOKUP(B85,Popolazione!B:D,3,FALSE)</f>
        <v>150</v>
      </c>
      <c r="J85" s="55" t="s">
        <v>992</v>
      </c>
      <c r="K85" s="35">
        <v>16800.78125</v>
      </c>
      <c r="L85" s="36">
        <v>2516.510986328125</v>
      </c>
      <c r="M85" s="37">
        <v>12883.0009765625</v>
      </c>
      <c r="N85" s="38">
        <v>1401.2691650390625</v>
      </c>
      <c r="P85">
        <v>75</v>
      </c>
    </row>
    <row r="86" spans="1:16" ht="14.25">
      <c r="A86">
        <v>76</v>
      </c>
      <c r="B86" s="28" t="s">
        <v>447</v>
      </c>
      <c r="C86" s="50">
        <v>16801.837890625</v>
      </c>
      <c r="D86" s="34">
        <v>1038.36669921875</v>
      </c>
      <c r="E86" s="51">
        <v>14679.58203125</v>
      </c>
      <c r="F86" s="51">
        <v>1083.88818359375</v>
      </c>
      <c r="G86" s="27"/>
      <c r="H86" s="27">
        <v>10</v>
      </c>
      <c r="I86">
        <f>VLOOKUP(B86,Popolazione!B:D,3,FALSE)</f>
        <v>86</v>
      </c>
      <c r="J86" s="55" t="s">
        <v>1034</v>
      </c>
      <c r="K86" s="35">
        <v>16801.837890625</v>
      </c>
      <c r="L86" s="36">
        <v>1038.36669921875</v>
      </c>
      <c r="M86" s="37">
        <v>14679.58203125</v>
      </c>
      <c r="N86" s="38">
        <v>1083.88818359375</v>
      </c>
      <c r="P86">
        <v>76</v>
      </c>
    </row>
    <row r="87" spans="1:16" ht="14.25">
      <c r="A87">
        <v>77</v>
      </c>
      <c r="B87" s="28" t="s">
        <v>472</v>
      </c>
      <c r="C87" s="50">
        <v>16825.82421875</v>
      </c>
      <c r="D87" s="34">
        <v>4660.189453125</v>
      </c>
      <c r="E87" s="51">
        <v>9655.9921875</v>
      </c>
      <c r="F87" s="51">
        <v>2509.64208984375</v>
      </c>
      <c r="G87" s="27"/>
      <c r="H87" s="27">
        <v>7</v>
      </c>
      <c r="I87">
        <f>VLOOKUP(B87,Popolazione!B:D,3,FALSE)</f>
        <v>101</v>
      </c>
      <c r="J87" s="55" t="s">
        <v>1015</v>
      </c>
      <c r="K87" s="35">
        <v>16825.82421875</v>
      </c>
      <c r="L87" s="36">
        <v>4660.189453125</v>
      </c>
      <c r="M87" s="37">
        <v>9655.9921875</v>
      </c>
      <c r="N87" s="38">
        <v>2509.64208984375</v>
      </c>
      <c r="P87">
        <v>77</v>
      </c>
    </row>
    <row r="88" spans="1:16" ht="14.25">
      <c r="A88">
        <v>78</v>
      </c>
      <c r="B88" s="28" t="s">
        <v>476</v>
      </c>
      <c r="C88" s="48">
        <v>16836.083984375</v>
      </c>
      <c r="D88" s="29">
        <v>4884.34521484375</v>
      </c>
      <c r="E88" s="49">
        <v>10719.5166015625</v>
      </c>
      <c r="F88" s="49">
        <v>1232.223876953125</v>
      </c>
      <c r="G88" s="27"/>
      <c r="H88" s="27">
        <v>7</v>
      </c>
      <c r="I88">
        <f>VLOOKUP(B88,Popolazione!B:D,3,FALSE)</f>
        <v>174</v>
      </c>
      <c r="J88" s="55" t="s">
        <v>1029</v>
      </c>
      <c r="K88" s="30">
        <v>16836.083984375</v>
      </c>
      <c r="L88" s="31">
        <v>4884.34521484375</v>
      </c>
      <c r="M88" s="32">
        <v>10719.5166015625</v>
      </c>
      <c r="N88" s="33">
        <v>1232.223876953125</v>
      </c>
      <c r="P88">
        <v>78</v>
      </c>
    </row>
    <row r="89" spans="1:16" ht="14.25">
      <c r="A89">
        <v>79</v>
      </c>
      <c r="B89" s="28" t="s">
        <v>474</v>
      </c>
      <c r="C89" s="48">
        <v>17197.4921875</v>
      </c>
      <c r="D89" s="29">
        <v>7018.13330078125</v>
      </c>
      <c r="E89" s="49">
        <v>7989.84423828125</v>
      </c>
      <c r="F89" s="49">
        <v>2189.512451171875</v>
      </c>
      <c r="G89" s="27"/>
      <c r="H89" s="27">
        <v>4</v>
      </c>
      <c r="I89">
        <f>VLOOKUP(B89,Popolazione!B:D,3,FALSE)</f>
        <v>165</v>
      </c>
      <c r="J89" s="55" t="s">
        <v>915</v>
      </c>
      <c r="K89" s="30">
        <v>17197.4921875</v>
      </c>
      <c r="L89" s="31">
        <v>7018.13330078125</v>
      </c>
      <c r="M89" s="32">
        <v>7989.84423828125</v>
      </c>
      <c r="N89" s="33">
        <v>2189.512451171875</v>
      </c>
      <c r="P89">
        <v>79</v>
      </c>
    </row>
    <row r="90" spans="1:16" ht="14.25">
      <c r="A90">
        <v>80</v>
      </c>
      <c r="B90" s="28" t="s">
        <v>593</v>
      </c>
      <c r="C90" s="48">
        <v>17255.693359375</v>
      </c>
      <c r="D90" s="29">
        <v>4334.9541015625</v>
      </c>
      <c r="E90" s="49">
        <v>11555.009765625</v>
      </c>
      <c r="F90" s="49">
        <v>1365.7294921875</v>
      </c>
      <c r="G90" s="27"/>
      <c r="H90" s="27">
        <v>11</v>
      </c>
      <c r="I90">
        <f>VLOOKUP(B90,Popolazione!B:D,3,FALSE)</f>
        <v>191</v>
      </c>
      <c r="J90" s="55" t="s">
        <v>1012</v>
      </c>
      <c r="K90" s="30">
        <v>17255.693359375</v>
      </c>
      <c r="L90" s="31">
        <v>4334.9541015625</v>
      </c>
      <c r="M90" s="32">
        <v>11555.009765625</v>
      </c>
      <c r="N90" s="33">
        <v>1365.7294921875</v>
      </c>
      <c r="P90">
        <v>80</v>
      </c>
    </row>
    <row r="91" spans="1:16" ht="14.25">
      <c r="A91">
        <v>81</v>
      </c>
      <c r="B91" s="28" t="s">
        <v>426</v>
      </c>
      <c r="C91" s="50">
        <v>17452.95703125</v>
      </c>
      <c r="D91" s="34">
        <v>5017.47265625</v>
      </c>
      <c r="E91" s="51">
        <v>10118.2490234375</v>
      </c>
      <c r="F91" s="51">
        <v>2317.237060546875</v>
      </c>
      <c r="G91" s="27"/>
      <c r="H91" s="27">
        <v>10</v>
      </c>
      <c r="I91">
        <f>VLOOKUP(B91,Popolazione!B:D,3,FALSE)</f>
        <v>108</v>
      </c>
      <c r="J91" s="55" t="s">
        <v>1005</v>
      </c>
      <c r="K91" s="35">
        <v>17452.95703125</v>
      </c>
      <c r="L91" s="36">
        <v>5017.47265625</v>
      </c>
      <c r="M91" s="37">
        <v>10118.2490234375</v>
      </c>
      <c r="N91" s="38">
        <v>2317.237060546875</v>
      </c>
      <c r="P91">
        <v>81</v>
      </c>
    </row>
    <row r="92" spans="1:16" ht="14.25">
      <c r="A92">
        <v>82</v>
      </c>
      <c r="B92" s="28" t="s">
        <v>1077</v>
      </c>
      <c r="C92" s="50">
        <v>17501.650390625</v>
      </c>
      <c r="D92" s="34">
        <v>4678.396484375</v>
      </c>
      <c r="E92" s="51">
        <v>11325.7119140625</v>
      </c>
      <c r="F92" s="51">
        <v>1497.54150390625</v>
      </c>
      <c r="G92" s="27"/>
      <c r="H92" s="27"/>
      <c r="I92" t="e">
        <f>VLOOKUP(B92,Popolazione!B:D,3,FALSE)</f>
        <v>#N/A</v>
      </c>
      <c r="J92" s="55" t="s">
        <v>1008</v>
      </c>
      <c r="K92" s="35">
        <v>17501.650390625</v>
      </c>
      <c r="L92" s="36">
        <v>4678.396484375</v>
      </c>
      <c r="M92" s="37">
        <v>11325.7119140625</v>
      </c>
      <c r="N92" s="38">
        <v>1497.54150390625</v>
      </c>
      <c r="P92">
        <v>82</v>
      </c>
    </row>
    <row r="93" spans="1:16" ht="14.25">
      <c r="A93">
        <v>83</v>
      </c>
      <c r="B93" s="28" t="s">
        <v>482</v>
      </c>
      <c r="C93" s="52">
        <v>17517.4375</v>
      </c>
      <c r="D93" s="39">
        <v>3971.543701171875</v>
      </c>
      <c r="E93" s="53">
        <v>10255.19140625</v>
      </c>
      <c r="F93" s="53">
        <v>3290.701171875</v>
      </c>
      <c r="G93" s="27"/>
      <c r="H93" s="27">
        <v>4</v>
      </c>
      <c r="I93">
        <f>VLOOKUP(B93,Popolazione!B:D,3,FALSE)</f>
        <v>17</v>
      </c>
      <c r="J93" s="55" t="s">
        <v>963</v>
      </c>
      <c r="K93" s="40">
        <v>17517.4375</v>
      </c>
      <c r="L93" s="41">
        <v>3971.543701171875</v>
      </c>
      <c r="M93" s="42">
        <v>10255.19140625</v>
      </c>
      <c r="N93" s="43">
        <v>3290.701171875</v>
      </c>
      <c r="P93">
        <v>83</v>
      </c>
    </row>
    <row r="94" spans="1:16" ht="14.25">
      <c r="A94">
        <v>84</v>
      </c>
      <c r="B94" s="28" t="s">
        <v>477</v>
      </c>
      <c r="C94" s="50">
        <v>17672.314453125</v>
      </c>
      <c r="D94" s="34">
        <v>4894.60986328125</v>
      </c>
      <c r="E94" s="51">
        <v>10809.23828125</v>
      </c>
      <c r="F94" s="51">
        <v>1968.4644775390625</v>
      </c>
      <c r="G94" s="27"/>
      <c r="H94" s="27">
        <v>5</v>
      </c>
      <c r="I94">
        <f>VLOOKUP(B94,Popolazione!B:D,3,FALSE)</f>
        <v>42</v>
      </c>
      <c r="J94" s="55" t="s">
        <v>1016</v>
      </c>
      <c r="K94" s="35">
        <v>17672.314453125</v>
      </c>
      <c r="L94" s="36">
        <v>4894.60986328125</v>
      </c>
      <c r="M94" s="37">
        <v>10809.23828125</v>
      </c>
      <c r="N94" s="38">
        <v>1968.4644775390625</v>
      </c>
      <c r="P94">
        <v>84</v>
      </c>
    </row>
    <row r="95" spans="1:16" ht="14.25">
      <c r="A95">
        <v>85</v>
      </c>
      <c r="B95" s="28" t="s">
        <v>464</v>
      </c>
      <c r="C95" s="50">
        <v>17684.880859375</v>
      </c>
      <c r="D95" s="34">
        <v>1446.5780029296875</v>
      </c>
      <c r="E95" s="51">
        <v>14450.1875</v>
      </c>
      <c r="F95" s="51">
        <v>1788.1165771484375</v>
      </c>
      <c r="G95" s="27"/>
      <c r="H95" s="27">
        <v>5</v>
      </c>
      <c r="I95">
        <f>VLOOKUP(B95,Popolazione!B:D,3,FALSE)</f>
        <v>53</v>
      </c>
      <c r="J95" s="55" t="s">
        <v>1023</v>
      </c>
      <c r="K95" s="35">
        <v>17684.880859375</v>
      </c>
      <c r="L95" s="36">
        <v>1446.5780029296875</v>
      </c>
      <c r="M95" s="37">
        <v>14450.1875</v>
      </c>
      <c r="N95" s="38">
        <v>1788.1165771484375</v>
      </c>
      <c r="P95">
        <v>85</v>
      </c>
    </row>
    <row r="96" spans="1:16" ht="14.25">
      <c r="A96">
        <v>86</v>
      </c>
      <c r="B96" s="28" t="s">
        <v>437</v>
      </c>
      <c r="C96" s="50">
        <v>17713.37109375</v>
      </c>
      <c r="D96" s="34">
        <v>4401.91650390625</v>
      </c>
      <c r="E96" s="51">
        <v>10536.8251953125</v>
      </c>
      <c r="F96" s="51">
        <v>2774.628173828125</v>
      </c>
      <c r="G96" s="27"/>
      <c r="H96" s="27">
        <v>5</v>
      </c>
      <c r="I96">
        <f>VLOOKUP(B96,Popolazione!B:D,3,FALSE)</f>
        <v>66</v>
      </c>
      <c r="J96" s="55" t="s">
        <v>936</v>
      </c>
      <c r="K96" s="35">
        <v>17713.37109375</v>
      </c>
      <c r="L96" s="36">
        <v>4401.91650390625</v>
      </c>
      <c r="M96" s="37">
        <v>10536.8251953125</v>
      </c>
      <c r="N96" s="38">
        <v>2774.628173828125</v>
      </c>
      <c r="P96">
        <v>86</v>
      </c>
    </row>
    <row r="97" spans="1:16" ht="14.25">
      <c r="A97">
        <v>87</v>
      </c>
      <c r="B97" s="28" t="s">
        <v>493</v>
      </c>
      <c r="C97" s="52">
        <v>17752.703125</v>
      </c>
      <c r="D97" s="39">
        <v>4511.51806640625</v>
      </c>
      <c r="E97" s="53">
        <v>12067.802734375</v>
      </c>
      <c r="F97" s="53">
        <v>1173.3826904296875</v>
      </c>
      <c r="G97" s="27"/>
      <c r="H97" s="27">
        <v>10</v>
      </c>
      <c r="I97">
        <f>VLOOKUP(B97,Popolazione!B:D,3,FALSE)</f>
        <v>156</v>
      </c>
      <c r="J97" s="55" t="s">
        <v>943</v>
      </c>
      <c r="K97" s="40">
        <v>17752.703125</v>
      </c>
      <c r="L97" s="41">
        <v>4511.51806640625</v>
      </c>
      <c r="M97" s="42">
        <v>12067.802734375</v>
      </c>
      <c r="N97" s="43">
        <v>1173.3826904296875</v>
      </c>
      <c r="P97">
        <v>87</v>
      </c>
    </row>
    <row r="98" spans="1:16" ht="14.25">
      <c r="A98">
        <v>88</v>
      </c>
      <c r="B98" s="28" t="s">
        <v>489</v>
      </c>
      <c r="C98" s="48">
        <v>17782.720703125</v>
      </c>
      <c r="D98" s="29">
        <v>5952.72607421875</v>
      </c>
      <c r="E98" s="49">
        <v>10561.84375</v>
      </c>
      <c r="F98" s="49">
        <v>1268.1512451171875</v>
      </c>
      <c r="G98" s="27"/>
      <c r="H98" s="27">
        <v>4</v>
      </c>
      <c r="I98">
        <f>VLOOKUP(B98,Popolazione!B:D,3,FALSE)</f>
        <v>173</v>
      </c>
      <c r="J98" s="55" t="s">
        <v>1069</v>
      </c>
      <c r="K98" s="30">
        <v>17782.720703125</v>
      </c>
      <c r="L98" s="31">
        <v>5952.72607421875</v>
      </c>
      <c r="M98" s="32">
        <v>10561.84375</v>
      </c>
      <c r="N98" s="33">
        <v>1268.1512451171875</v>
      </c>
      <c r="P98">
        <v>88</v>
      </c>
    </row>
    <row r="99" spans="1:16" ht="14.25">
      <c r="A99">
        <v>89</v>
      </c>
      <c r="B99" s="28" t="s">
        <v>589</v>
      </c>
      <c r="C99" s="50">
        <v>17797.984375</v>
      </c>
      <c r="D99" s="34">
        <v>3306.07958984375</v>
      </c>
      <c r="E99" s="51">
        <v>12907.1904296875</v>
      </c>
      <c r="F99" s="51">
        <v>1584.7137451171875</v>
      </c>
      <c r="G99" s="27"/>
      <c r="H99" s="27">
        <v>6</v>
      </c>
      <c r="I99">
        <f>VLOOKUP(B99,Popolazione!B:D,3,FALSE)</f>
        <v>187</v>
      </c>
      <c r="J99" s="55" t="s">
        <v>1026</v>
      </c>
      <c r="K99" s="35">
        <v>17797.984375</v>
      </c>
      <c r="L99" s="36">
        <v>3306.07958984375</v>
      </c>
      <c r="M99" s="37">
        <v>12907.1904296875</v>
      </c>
      <c r="N99" s="38">
        <v>1584.7137451171875</v>
      </c>
      <c r="P99">
        <v>89</v>
      </c>
    </row>
    <row r="100" spans="1:16" ht="14.25">
      <c r="A100">
        <v>90</v>
      </c>
      <c r="B100" s="28" t="s">
        <v>454</v>
      </c>
      <c r="C100" s="50">
        <v>17940.5</v>
      </c>
      <c r="D100" s="34">
        <v>692.9168701171875</v>
      </c>
      <c r="E100" s="51">
        <v>15687.6171875</v>
      </c>
      <c r="F100" s="51">
        <v>1559.9637451171875</v>
      </c>
      <c r="G100" s="27"/>
      <c r="H100" s="27">
        <v>8</v>
      </c>
      <c r="I100">
        <f>VLOOKUP(B100,Popolazione!B:D,3,FALSE)</f>
        <v>82</v>
      </c>
      <c r="J100" s="55" t="s">
        <v>959</v>
      </c>
      <c r="K100" s="35">
        <v>17940.5</v>
      </c>
      <c r="L100" s="36">
        <v>692.9168701171875</v>
      </c>
      <c r="M100" s="37">
        <v>15687.6171875</v>
      </c>
      <c r="N100" s="38">
        <v>1559.9637451171875</v>
      </c>
      <c r="P100">
        <v>90</v>
      </c>
    </row>
    <row r="101" spans="1:16" ht="14.25">
      <c r="A101">
        <v>91</v>
      </c>
      <c r="B101" s="28" t="s">
        <v>468</v>
      </c>
      <c r="C101" s="48">
        <v>18160.68359375</v>
      </c>
      <c r="D101" s="29">
        <v>3169.0751953125</v>
      </c>
      <c r="E101" s="49">
        <v>12177.7353515625</v>
      </c>
      <c r="F101" s="49">
        <v>2813.873046875</v>
      </c>
      <c r="G101" s="27"/>
      <c r="H101" s="27">
        <v>8</v>
      </c>
      <c r="I101">
        <f>VLOOKUP(B101,Popolazione!B:D,3,FALSE)</f>
        <v>123</v>
      </c>
      <c r="J101" s="55" t="s">
        <v>978</v>
      </c>
      <c r="K101" s="30">
        <v>18160.68359375</v>
      </c>
      <c r="L101" s="31">
        <v>3169.0751953125</v>
      </c>
      <c r="M101" s="32">
        <v>12177.7353515625</v>
      </c>
      <c r="N101" s="33">
        <v>2813.873046875</v>
      </c>
      <c r="P101">
        <v>91</v>
      </c>
    </row>
    <row r="102" spans="1:16" ht="14.25">
      <c r="A102">
        <v>92</v>
      </c>
      <c r="B102" s="28" t="s">
        <v>456</v>
      </c>
      <c r="C102" s="50">
        <v>18295.65234375</v>
      </c>
      <c r="D102" s="34">
        <v>943.1996459960938</v>
      </c>
      <c r="E102" s="51">
        <v>16044.19921875</v>
      </c>
      <c r="F102" s="51">
        <v>1308.25439453125</v>
      </c>
      <c r="G102" s="27"/>
      <c r="H102" s="27">
        <v>7</v>
      </c>
      <c r="I102">
        <f>VLOOKUP(B102,Popolazione!B:D,3,FALSE)</f>
        <v>97</v>
      </c>
      <c r="J102" s="55" t="s">
        <v>909</v>
      </c>
      <c r="K102" s="35">
        <v>18295.65234375</v>
      </c>
      <c r="L102" s="36">
        <v>943.1996459960938</v>
      </c>
      <c r="M102" s="37">
        <v>16044.19921875</v>
      </c>
      <c r="N102" s="38">
        <v>1308.25439453125</v>
      </c>
      <c r="P102">
        <v>92</v>
      </c>
    </row>
    <row r="103" spans="1:16" ht="14.25">
      <c r="A103">
        <v>93</v>
      </c>
      <c r="B103" s="28" t="s">
        <v>457</v>
      </c>
      <c r="C103" s="50">
        <v>18400.736328125</v>
      </c>
      <c r="D103" s="34">
        <v>1089.736083984375</v>
      </c>
      <c r="E103" s="51">
        <v>13861.2939453125</v>
      </c>
      <c r="F103" s="51">
        <v>3449.70654296875</v>
      </c>
      <c r="G103" s="27"/>
      <c r="H103" s="27">
        <v>8</v>
      </c>
      <c r="I103">
        <f>VLOOKUP(B103,Popolazione!B:D,3,FALSE)</f>
        <v>131</v>
      </c>
      <c r="J103" s="55" t="s">
        <v>982</v>
      </c>
      <c r="K103" s="35">
        <v>18400.736328125</v>
      </c>
      <c r="L103" s="36">
        <v>1089.736083984375</v>
      </c>
      <c r="M103" s="37">
        <v>13861.2939453125</v>
      </c>
      <c r="N103" s="38">
        <v>3449.70654296875</v>
      </c>
      <c r="P103">
        <v>93</v>
      </c>
    </row>
    <row r="104" spans="1:16" ht="14.25">
      <c r="A104">
        <v>94</v>
      </c>
      <c r="B104" s="28" t="s">
        <v>479</v>
      </c>
      <c r="C104" s="50">
        <v>18613.0078125</v>
      </c>
      <c r="D104" s="34">
        <v>4551.9033203125</v>
      </c>
      <c r="E104" s="51">
        <v>12521.162109375</v>
      </c>
      <c r="F104" s="51">
        <v>1539.9434814453125</v>
      </c>
      <c r="G104" s="27"/>
      <c r="H104" s="27">
        <v>6</v>
      </c>
      <c r="I104">
        <f>VLOOKUP(B104,Popolazione!B:D,3,FALSE)</f>
        <v>16</v>
      </c>
      <c r="J104" s="55" t="s">
        <v>937</v>
      </c>
      <c r="K104" s="35">
        <v>18613.0078125</v>
      </c>
      <c r="L104" s="36">
        <v>4551.9033203125</v>
      </c>
      <c r="M104" s="37">
        <v>12521.162109375</v>
      </c>
      <c r="N104" s="38">
        <v>1539.9434814453125</v>
      </c>
      <c r="P104">
        <v>94</v>
      </c>
    </row>
    <row r="105" spans="1:16" ht="14.25">
      <c r="A105">
        <v>95</v>
      </c>
      <c r="B105" s="28" t="s">
        <v>452</v>
      </c>
      <c r="C105" s="50">
        <v>18625.634765625</v>
      </c>
      <c r="D105" s="34">
        <v>4437.9951171875</v>
      </c>
      <c r="E105" s="51">
        <v>11403.759765625</v>
      </c>
      <c r="F105" s="51">
        <v>2783.87890625</v>
      </c>
      <c r="G105" s="27"/>
      <c r="H105" s="27">
        <v>7</v>
      </c>
      <c r="I105">
        <f>VLOOKUP(B105,Popolazione!B:D,3,FALSE)</f>
        <v>168</v>
      </c>
      <c r="J105" s="55" t="s">
        <v>895</v>
      </c>
      <c r="K105" s="35">
        <v>18625.634765625</v>
      </c>
      <c r="L105" s="36">
        <v>4437.9951171875</v>
      </c>
      <c r="M105" s="37">
        <v>11403.759765625</v>
      </c>
      <c r="N105" s="38">
        <v>2783.87890625</v>
      </c>
      <c r="P105">
        <v>95</v>
      </c>
    </row>
    <row r="106" spans="1:16" ht="14.25">
      <c r="A106">
        <v>96</v>
      </c>
      <c r="B106" s="28" t="s">
        <v>475</v>
      </c>
      <c r="C106" s="50">
        <v>18742.810546875</v>
      </c>
      <c r="D106" s="34">
        <v>4161.71728515625</v>
      </c>
      <c r="E106" s="51">
        <v>12160.29296875</v>
      </c>
      <c r="F106" s="51">
        <v>2420.80078125</v>
      </c>
      <c r="G106" s="27"/>
      <c r="H106" s="27">
        <v>6</v>
      </c>
      <c r="I106">
        <f>VLOOKUP(B106,Popolazione!B:D,3,FALSE)</f>
        <v>178</v>
      </c>
      <c r="J106" s="55" t="s">
        <v>1028</v>
      </c>
      <c r="K106" s="35">
        <v>18742.810546875</v>
      </c>
      <c r="L106" s="36">
        <v>4161.71728515625</v>
      </c>
      <c r="M106" s="37">
        <v>12160.29296875</v>
      </c>
      <c r="N106" s="38">
        <v>2420.80078125</v>
      </c>
      <c r="P106">
        <v>96</v>
      </c>
    </row>
    <row r="107" spans="1:16" ht="14.25">
      <c r="A107">
        <v>97</v>
      </c>
      <c r="B107" s="28" t="s">
        <v>469</v>
      </c>
      <c r="C107" s="50">
        <v>18840.9453125</v>
      </c>
      <c r="D107" s="34">
        <v>2233.892822265625</v>
      </c>
      <c r="E107" s="51">
        <v>15206.2275390625</v>
      </c>
      <c r="F107" s="51">
        <v>1400.8238525390625</v>
      </c>
      <c r="G107" s="27"/>
      <c r="H107" s="27">
        <v>5</v>
      </c>
      <c r="I107">
        <f>VLOOKUP(B107,Popolazione!B:D,3,FALSE)</f>
        <v>133</v>
      </c>
      <c r="J107" s="55" t="s">
        <v>891</v>
      </c>
      <c r="K107" s="35">
        <v>18840.9453125</v>
      </c>
      <c r="L107" s="36">
        <v>2233.892822265625</v>
      </c>
      <c r="M107" s="37">
        <v>15206.2275390625</v>
      </c>
      <c r="N107" s="38">
        <v>1400.8238525390625</v>
      </c>
      <c r="P107">
        <v>97</v>
      </c>
    </row>
    <row r="108" spans="1:16" ht="14.25">
      <c r="A108">
        <v>98</v>
      </c>
      <c r="B108" s="28" t="s">
        <v>470</v>
      </c>
      <c r="C108" s="50">
        <v>18867.166015625</v>
      </c>
      <c r="D108" s="34">
        <v>4885.04345703125</v>
      </c>
      <c r="E108" s="51">
        <v>10518.33203125</v>
      </c>
      <c r="F108" s="51">
        <v>3463.78955078125</v>
      </c>
      <c r="G108" s="27"/>
      <c r="H108" s="27">
        <v>4</v>
      </c>
      <c r="I108">
        <f>VLOOKUP(B108,Popolazione!B:D,3,FALSE)</f>
        <v>104</v>
      </c>
      <c r="J108" s="55" t="s">
        <v>938</v>
      </c>
      <c r="K108" s="35">
        <v>18867.166015625</v>
      </c>
      <c r="L108" s="36">
        <v>4885.04345703125</v>
      </c>
      <c r="M108" s="37">
        <v>10518.33203125</v>
      </c>
      <c r="N108" s="38">
        <v>3463.78955078125</v>
      </c>
      <c r="P108">
        <v>98</v>
      </c>
    </row>
    <row r="109" spans="1:16" ht="14.25">
      <c r="A109">
        <v>99</v>
      </c>
      <c r="B109" s="28" t="s">
        <v>478</v>
      </c>
      <c r="C109" s="50">
        <v>18899.6953125</v>
      </c>
      <c r="D109" s="34">
        <v>1182.513916015625</v>
      </c>
      <c r="E109" s="51">
        <v>14649.05859375</v>
      </c>
      <c r="F109" s="51">
        <v>3068.122802734375</v>
      </c>
      <c r="G109" s="27"/>
      <c r="H109" s="27">
        <v>4</v>
      </c>
      <c r="I109">
        <f>VLOOKUP(B109,Popolazione!B:D,3,FALSE)</f>
        <v>149</v>
      </c>
      <c r="J109" s="55" t="s">
        <v>941</v>
      </c>
      <c r="K109" s="35">
        <v>18899.6953125</v>
      </c>
      <c r="L109" s="36">
        <v>1182.513916015625</v>
      </c>
      <c r="M109" s="37">
        <v>14649.05859375</v>
      </c>
      <c r="N109" s="38">
        <v>3068.122802734375</v>
      </c>
      <c r="P109">
        <v>99</v>
      </c>
    </row>
    <row r="110" spans="1:16" ht="14.25">
      <c r="A110">
        <v>100</v>
      </c>
      <c r="B110" s="28" t="s">
        <v>494</v>
      </c>
      <c r="C110" s="52">
        <v>18911.17578125</v>
      </c>
      <c r="D110" s="39">
        <v>3737.361572265625</v>
      </c>
      <c r="E110" s="53">
        <v>13493.916015625</v>
      </c>
      <c r="F110" s="53">
        <v>1679.8975830078125</v>
      </c>
      <c r="G110" s="27"/>
      <c r="H110" s="27">
        <v>7</v>
      </c>
      <c r="I110">
        <f>VLOOKUP(B110,Popolazione!B:D,3,FALSE)</f>
        <v>179</v>
      </c>
      <c r="J110" s="55" t="s">
        <v>952</v>
      </c>
      <c r="K110" s="40">
        <v>18911.17578125</v>
      </c>
      <c r="L110" s="41">
        <v>3737.361572265625</v>
      </c>
      <c r="M110" s="42">
        <v>13493.916015625</v>
      </c>
      <c r="N110" s="43">
        <v>1679.8975830078125</v>
      </c>
      <c r="P110">
        <v>100</v>
      </c>
    </row>
    <row r="111" spans="1:16" ht="14.25">
      <c r="A111">
        <v>101</v>
      </c>
      <c r="B111" s="28" t="s">
        <v>498</v>
      </c>
      <c r="C111" s="50">
        <v>18945.36328125</v>
      </c>
      <c r="D111" s="34">
        <v>5309.29736328125</v>
      </c>
      <c r="E111" s="51">
        <v>12659.5673828125</v>
      </c>
      <c r="F111" s="51">
        <v>976.49951171875</v>
      </c>
      <c r="G111" s="27"/>
      <c r="H111" s="27">
        <v>6</v>
      </c>
      <c r="I111">
        <f>VLOOKUP(B111,Popolazione!B:D,3,FALSE)</f>
        <v>90</v>
      </c>
      <c r="J111" s="55" t="s">
        <v>894</v>
      </c>
      <c r="K111" s="35">
        <v>18945.36328125</v>
      </c>
      <c r="L111" s="36">
        <v>5309.29736328125</v>
      </c>
      <c r="M111" s="37">
        <v>12659.5673828125</v>
      </c>
      <c r="N111" s="38">
        <v>976.49951171875</v>
      </c>
      <c r="P111">
        <v>101</v>
      </c>
    </row>
    <row r="112" spans="1:16" ht="14.25">
      <c r="A112">
        <v>102</v>
      </c>
      <c r="B112" s="28" t="s">
        <v>458</v>
      </c>
      <c r="C112" s="50">
        <v>19142.38671875</v>
      </c>
      <c r="D112" s="34">
        <v>3105.612060546875</v>
      </c>
      <c r="E112" s="51">
        <v>10009.572265625</v>
      </c>
      <c r="F112" s="51">
        <v>6027.2021484375</v>
      </c>
      <c r="G112" s="27"/>
      <c r="H112" s="27">
        <v>6</v>
      </c>
      <c r="I112">
        <f>VLOOKUP(B112,Popolazione!B:D,3,FALSE)</f>
        <v>27</v>
      </c>
      <c r="J112" s="55" t="s">
        <v>920</v>
      </c>
      <c r="K112" s="35">
        <v>19142.38671875</v>
      </c>
      <c r="L112" s="36">
        <v>3105.612060546875</v>
      </c>
      <c r="M112" s="37">
        <v>10009.572265625</v>
      </c>
      <c r="N112" s="38">
        <v>6027.2021484375</v>
      </c>
      <c r="P112">
        <v>102</v>
      </c>
    </row>
    <row r="113" spans="1:16" ht="14.25">
      <c r="A113">
        <v>103</v>
      </c>
      <c r="B113" s="28" t="s">
        <v>516</v>
      </c>
      <c r="C113" s="48">
        <v>19256.591796875</v>
      </c>
      <c r="D113" s="29">
        <v>8044.09814453125</v>
      </c>
      <c r="E113" s="49">
        <v>9876.189453125</v>
      </c>
      <c r="F113" s="49">
        <v>1336.3023681640625</v>
      </c>
      <c r="G113" s="27"/>
      <c r="H113" s="27">
        <v>5</v>
      </c>
      <c r="I113">
        <f>VLOOKUP(B113,Popolazione!B:D,3,FALSE)</f>
        <v>162</v>
      </c>
      <c r="J113" s="55" t="s">
        <v>1039</v>
      </c>
      <c r="K113" s="30">
        <v>19256.591796875</v>
      </c>
      <c r="L113" s="31">
        <v>8044.09814453125</v>
      </c>
      <c r="M113" s="32">
        <v>9876.189453125</v>
      </c>
      <c r="N113" s="33">
        <v>1336.3023681640625</v>
      </c>
      <c r="P113">
        <v>103</v>
      </c>
    </row>
    <row r="114" spans="1:16" ht="14.25">
      <c r="A114">
        <v>104</v>
      </c>
      <c r="B114" s="28" t="s">
        <v>451</v>
      </c>
      <c r="C114" s="50">
        <v>19475.095703125</v>
      </c>
      <c r="D114" s="34">
        <v>4076.084228515625</v>
      </c>
      <c r="E114" s="51">
        <v>12437.78515625</v>
      </c>
      <c r="F114" s="51">
        <v>2961.226806640625</v>
      </c>
      <c r="G114" s="27"/>
      <c r="H114" s="27">
        <v>9</v>
      </c>
      <c r="I114">
        <f>VLOOKUP(B114,Popolazione!B:D,3,FALSE)</f>
        <v>5</v>
      </c>
      <c r="J114" s="55" t="s">
        <v>907</v>
      </c>
      <c r="K114" s="35">
        <v>19475.095703125</v>
      </c>
      <c r="L114" s="36">
        <v>4076.084228515625</v>
      </c>
      <c r="M114" s="37">
        <v>12437.78515625</v>
      </c>
      <c r="N114" s="38">
        <v>2961.226806640625</v>
      </c>
      <c r="P114">
        <v>104</v>
      </c>
    </row>
    <row r="115" spans="1:16" ht="14.25">
      <c r="A115">
        <v>105</v>
      </c>
      <c r="B115" s="28" t="s">
        <v>473</v>
      </c>
      <c r="C115" s="50">
        <v>19524.638671875</v>
      </c>
      <c r="D115" s="34">
        <v>6721.08447265625</v>
      </c>
      <c r="E115" s="51">
        <v>11087.916015625</v>
      </c>
      <c r="F115" s="51">
        <v>1715.638671875</v>
      </c>
      <c r="G115" s="27"/>
      <c r="H115" s="27">
        <v>4</v>
      </c>
      <c r="I115">
        <f>VLOOKUP(B115,Popolazione!B:D,3,FALSE)</f>
        <v>12</v>
      </c>
      <c r="J115" s="55" t="s">
        <v>1017</v>
      </c>
      <c r="K115" s="35">
        <v>19524.638671875</v>
      </c>
      <c r="L115" s="36">
        <v>6721.08447265625</v>
      </c>
      <c r="M115" s="37">
        <v>11087.916015625</v>
      </c>
      <c r="N115" s="38">
        <v>1715.638671875</v>
      </c>
      <c r="P115">
        <v>105</v>
      </c>
    </row>
    <row r="116" spans="1:16" ht="14.25">
      <c r="A116">
        <v>106</v>
      </c>
      <c r="B116" s="28" t="s">
        <v>461</v>
      </c>
      <c r="C116" s="50">
        <v>19615.4609375</v>
      </c>
      <c r="D116" s="34">
        <v>1149.55078125</v>
      </c>
      <c r="E116" s="51">
        <v>15341.19140625</v>
      </c>
      <c r="F116" s="51">
        <v>3124.717041015625</v>
      </c>
      <c r="G116" s="27"/>
      <c r="H116" s="27">
        <v>8</v>
      </c>
      <c r="I116">
        <f>VLOOKUP(B116,Popolazione!B:D,3,FALSE)</f>
        <v>139</v>
      </c>
      <c r="J116" s="55" t="s">
        <v>977</v>
      </c>
      <c r="K116" s="35">
        <v>19615.4609375</v>
      </c>
      <c r="L116" s="36">
        <v>1149.55078125</v>
      </c>
      <c r="M116" s="37">
        <v>15341.19140625</v>
      </c>
      <c r="N116" s="38">
        <v>3124.717041015625</v>
      </c>
      <c r="P116">
        <v>106</v>
      </c>
    </row>
    <row r="117" spans="1:16" ht="14.25">
      <c r="A117">
        <v>107</v>
      </c>
      <c r="B117" s="28" t="s">
        <v>598</v>
      </c>
      <c r="C117" s="50">
        <v>19669.09375</v>
      </c>
      <c r="D117" s="34">
        <v>7143.107421875</v>
      </c>
      <c r="E117" s="51">
        <v>10700.412109375</v>
      </c>
      <c r="F117" s="51">
        <v>1825.57373046875</v>
      </c>
      <c r="G117" s="27"/>
      <c r="H117" s="27">
        <v>5</v>
      </c>
      <c r="I117">
        <f>VLOOKUP(B117,Popolazione!B:D,3,FALSE)</f>
        <v>46</v>
      </c>
      <c r="J117" s="55" t="s">
        <v>1068</v>
      </c>
      <c r="K117" s="35">
        <v>19669.09375</v>
      </c>
      <c r="L117" s="36">
        <v>7143.107421875</v>
      </c>
      <c r="M117" s="37">
        <v>10700.412109375</v>
      </c>
      <c r="N117" s="38">
        <v>1825.57373046875</v>
      </c>
      <c r="P117">
        <v>107</v>
      </c>
    </row>
    <row r="118" spans="1:16" ht="14.25">
      <c r="A118">
        <v>108</v>
      </c>
      <c r="B118" s="28" t="s">
        <v>490</v>
      </c>
      <c r="C118" s="50">
        <v>19721.48828125</v>
      </c>
      <c r="D118" s="34">
        <v>3666.120361328125</v>
      </c>
      <c r="E118" s="51">
        <v>13809.2783203125</v>
      </c>
      <c r="F118" s="51">
        <v>2246.08837890625</v>
      </c>
      <c r="G118" s="27"/>
      <c r="H118" s="27">
        <v>6</v>
      </c>
      <c r="I118">
        <f>VLOOKUP(B118,Popolazione!B:D,3,FALSE)</f>
        <v>148</v>
      </c>
      <c r="J118" s="55" t="s">
        <v>1056</v>
      </c>
      <c r="K118" s="35">
        <v>19721.48828125</v>
      </c>
      <c r="L118" s="36">
        <v>3666.120361328125</v>
      </c>
      <c r="M118" s="37">
        <v>13809.2783203125</v>
      </c>
      <c r="N118" s="38">
        <v>2246.08837890625</v>
      </c>
      <c r="P118">
        <v>108</v>
      </c>
    </row>
    <row r="119" spans="1:16" ht="14.25">
      <c r="A119">
        <v>109</v>
      </c>
      <c r="B119" s="28" t="s">
        <v>496</v>
      </c>
      <c r="C119" s="48">
        <v>19951.7109375</v>
      </c>
      <c r="D119" s="29">
        <v>5813.88037109375</v>
      </c>
      <c r="E119" s="49">
        <v>10538.857421875</v>
      </c>
      <c r="F119" s="49">
        <v>3598.9716796875</v>
      </c>
      <c r="G119" s="27"/>
      <c r="H119" s="27"/>
      <c r="I119">
        <f>VLOOKUP(B119,Popolazione!B:D,3,FALSE)</f>
        <v>170</v>
      </c>
      <c r="J119" s="55" t="s">
        <v>987</v>
      </c>
      <c r="K119" s="30">
        <v>19951.7109375</v>
      </c>
      <c r="L119" s="31">
        <v>5813.88037109375</v>
      </c>
      <c r="M119" s="32">
        <v>10538.857421875</v>
      </c>
      <c r="N119" s="33">
        <v>3598.9716796875</v>
      </c>
      <c r="P119">
        <v>109</v>
      </c>
    </row>
    <row r="120" spans="1:16" ht="14.25">
      <c r="A120">
        <v>110</v>
      </c>
      <c r="B120" s="28" t="s">
        <v>488</v>
      </c>
      <c r="C120" s="48">
        <v>20008.794921875</v>
      </c>
      <c r="D120" s="29">
        <v>7303.22021484375</v>
      </c>
      <c r="E120" s="49">
        <v>10324.90234375</v>
      </c>
      <c r="F120" s="49">
        <v>2380.673583984375</v>
      </c>
      <c r="G120" s="27"/>
      <c r="H120" s="27">
        <v>7</v>
      </c>
      <c r="I120">
        <f>VLOOKUP(B120,Popolazione!B:D,3,FALSE)</f>
        <v>95</v>
      </c>
      <c r="J120" s="55" t="s">
        <v>958</v>
      </c>
      <c r="K120" s="30">
        <v>20008.794921875</v>
      </c>
      <c r="L120" s="31">
        <v>7303.22021484375</v>
      </c>
      <c r="M120" s="32">
        <v>10324.90234375</v>
      </c>
      <c r="N120" s="33">
        <v>2380.673583984375</v>
      </c>
      <c r="P120">
        <v>110</v>
      </c>
    </row>
    <row r="121" spans="1:16" ht="14.25">
      <c r="A121">
        <v>111</v>
      </c>
      <c r="B121" s="28" t="s">
        <v>425</v>
      </c>
      <c r="C121" s="52">
        <v>20041.712890625</v>
      </c>
      <c r="D121" s="39">
        <v>5020.955078125</v>
      </c>
      <c r="E121" s="53">
        <v>10909.19140625</v>
      </c>
      <c r="F121" s="53">
        <v>4111.56591796875</v>
      </c>
      <c r="G121" s="27"/>
      <c r="H121" s="27">
        <v>3</v>
      </c>
      <c r="I121">
        <f>VLOOKUP(B121,Popolazione!B:D,3,FALSE)</f>
        <v>171</v>
      </c>
      <c r="J121" s="55" t="s">
        <v>901</v>
      </c>
      <c r="K121" s="40">
        <v>20041.712890625</v>
      </c>
      <c r="L121" s="41">
        <v>5020.955078125</v>
      </c>
      <c r="M121" s="42">
        <v>10909.19140625</v>
      </c>
      <c r="N121" s="43">
        <v>4111.56591796875</v>
      </c>
      <c r="P121">
        <v>111</v>
      </c>
    </row>
    <row r="122" spans="1:16" ht="14.25">
      <c r="A122">
        <v>112</v>
      </c>
      <c r="B122" s="28" t="s">
        <v>502</v>
      </c>
      <c r="C122" s="50">
        <v>20343.015625</v>
      </c>
      <c r="D122" s="34">
        <v>4753.17529296875</v>
      </c>
      <c r="E122" s="51">
        <v>12925.794921875</v>
      </c>
      <c r="F122" s="51">
        <v>2664.047119140625</v>
      </c>
      <c r="G122" s="27"/>
      <c r="H122" s="27">
        <v>9</v>
      </c>
      <c r="I122">
        <f>VLOOKUP(B122,Popolazione!B:D,3,FALSE)</f>
        <v>135</v>
      </c>
      <c r="J122" s="55" t="s">
        <v>996</v>
      </c>
      <c r="K122" s="35">
        <v>20343.015625</v>
      </c>
      <c r="L122" s="36">
        <v>4753.17529296875</v>
      </c>
      <c r="M122" s="37">
        <v>12925.794921875</v>
      </c>
      <c r="N122" s="38">
        <v>2664.047119140625</v>
      </c>
      <c r="P122">
        <v>112</v>
      </c>
    </row>
    <row r="123" spans="1:16" ht="14.25">
      <c r="A123">
        <v>113</v>
      </c>
      <c r="B123" s="28" t="s">
        <v>484</v>
      </c>
      <c r="C123" s="52">
        <v>20525.36328125</v>
      </c>
      <c r="D123" s="39">
        <v>6071.65966796875</v>
      </c>
      <c r="E123" s="53">
        <v>11943.51953125</v>
      </c>
      <c r="F123" s="53">
        <v>2510.185791015625</v>
      </c>
      <c r="G123" s="27"/>
      <c r="H123" s="27">
        <v>4</v>
      </c>
      <c r="I123">
        <f>VLOOKUP(B123,Popolazione!B:D,3,FALSE)</f>
        <v>19</v>
      </c>
      <c r="J123" s="55" t="s">
        <v>1051</v>
      </c>
      <c r="K123" s="40">
        <v>20525.36328125</v>
      </c>
      <c r="L123" s="41">
        <v>6071.65966796875</v>
      </c>
      <c r="M123" s="42">
        <v>11943.51953125</v>
      </c>
      <c r="N123" s="43">
        <v>2510.185791015625</v>
      </c>
      <c r="P123">
        <v>113</v>
      </c>
    </row>
    <row r="124" spans="1:16" ht="14.25">
      <c r="A124">
        <v>114</v>
      </c>
      <c r="B124" s="28" t="s">
        <v>492</v>
      </c>
      <c r="C124" s="50">
        <v>20891.921875</v>
      </c>
      <c r="D124" s="34">
        <v>2154.4990234375</v>
      </c>
      <c r="E124" s="51">
        <v>16182.3984375</v>
      </c>
      <c r="F124" s="51">
        <v>2555.023681640625</v>
      </c>
      <c r="G124" s="27"/>
      <c r="H124" s="27">
        <v>12</v>
      </c>
      <c r="I124">
        <f>VLOOKUP(B124,Popolazione!B:D,3,FALSE)</f>
        <v>127</v>
      </c>
      <c r="J124" s="55" t="s">
        <v>1022</v>
      </c>
      <c r="K124" s="35">
        <v>20891.921875</v>
      </c>
      <c r="L124" s="36">
        <v>2154.4990234375</v>
      </c>
      <c r="M124" s="37">
        <v>16182.3984375</v>
      </c>
      <c r="N124" s="38">
        <v>2555.023681640625</v>
      </c>
      <c r="P124">
        <v>114</v>
      </c>
    </row>
    <row r="125" spans="1:16" ht="14.25">
      <c r="A125">
        <v>115</v>
      </c>
      <c r="B125" s="28" t="s">
        <v>487</v>
      </c>
      <c r="C125" s="52">
        <v>21237.302734375</v>
      </c>
      <c r="D125" s="39">
        <v>5019.96533203125</v>
      </c>
      <c r="E125" s="53">
        <v>13139.8837890625</v>
      </c>
      <c r="F125" s="53">
        <v>3077.45263671875</v>
      </c>
      <c r="G125" s="27"/>
      <c r="H125" s="27">
        <v>8</v>
      </c>
      <c r="I125">
        <f>VLOOKUP(B125,Popolazione!B:D,3,FALSE)</f>
        <v>163</v>
      </c>
      <c r="J125" s="55" t="s">
        <v>1045</v>
      </c>
      <c r="K125" s="40">
        <v>21237.302734375</v>
      </c>
      <c r="L125" s="41">
        <v>5019.96533203125</v>
      </c>
      <c r="M125" s="42">
        <v>13139.8837890625</v>
      </c>
      <c r="N125" s="43">
        <v>3077.45263671875</v>
      </c>
      <c r="P125">
        <v>115</v>
      </c>
    </row>
    <row r="126" spans="1:16" ht="14.25">
      <c r="A126">
        <v>116</v>
      </c>
      <c r="B126" s="28" t="s">
        <v>467</v>
      </c>
      <c r="C126" s="50">
        <v>21302.8125</v>
      </c>
      <c r="D126" s="34">
        <v>6340.22900390625</v>
      </c>
      <c r="E126" s="51">
        <v>11497.85546875</v>
      </c>
      <c r="F126" s="51">
        <v>3464.729736328125</v>
      </c>
      <c r="G126" s="27"/>
      <c r="H126" s="27">
        <v>6</v>
      </c>
      <c r="I126">
        <f>VLOOKUP(B126,Popolazione!B:D,3,FALSE)</f>
        <v>85</v>
      </c>
      <c r="J126" s="55" t="s">
        <v>935</v>
      </c>
      <c r="K126" s="35">
        <v>21302.8125</v>
      </c>
      <c r="L126" s="36">
        <v>6340.22900390625</v>
      </c>
      <c r="M126" s="37">
        <v>11497.85546875</v>
      </c>
      <c r="N126" s="38">
        <v>3464.729736328125</v>
      </c>
      <c r="P126">
        <v>116</v>
      </c>
    </row>
    <row r="127" spans="1:16" ht="14.25">
      <c r="A127">
        <v>117</v>
      </c>
      <c r="B127" s="28" t="s">
        <v>499</v>
      </c>
      <c r="C127" s="48">
        <v>21748.880859375</v>
      </c>
      <c r="D127" s="29">
        <v>6802.822265625</v>
      </c>
      <c r="E127" s="49">
        <v>13222.1953125</v>
      </c>
      <c r="F127" s="49">
        <v>1723.86376953125</v>
      </c>
      <c r="G127" s="27"/>
      <c r="H127" s="27">
        <v>2</v>
      </c>
      <c r="I127">
        <f>VLOOKUP(B127,Popolazione!B:D,3,FALSE)</f>
        <v>48</v>
      </c>
      <c r="J127" s="55" t="s">
        <v>930</v>
      </c>
      <c r="K127" s="30">
        <v>21748.880859375</v>
      </c>
      <c r="L127" s="31">
        <v>6802.822265625</v>
      </c>
      <c r="M127" s="32">
        <v>13222.1953125</v>
      </c>
      <c r="N127" s="33">
        <v>1723.86376953125</v>
      </c>
      <c r="P127">
        <v>117</v>
      </c>
    </row>
    <row r="128" spans="1:16" ht="14.25">
      <c r="A128">
        <v>118</v>
      </c>
      <c r="B128" s="28" t="s">
        <v>486</v>
      </c>
      <c r="C128" s="50">
        <v>22026.123046875</v>
      </c>
      <c r="D128" s="34">
        <v>8877.7919921875</v>
      </c>
      <c r="E128" s="51">
        <v>10121.2197265625</v>
      </c>
      <c r="F128" s="51">
        <v>3027.11279296875</v>
      </c>
      <c r="G128" s="27"/>
      <c r="H128" s="27">
        <v>6</v>
      </c>
      <c r="I128">
        <f>VLOOKUP(B128,Popolazione!B:D,3,FALSE)</f>
        <v>68</v>
      </c>
      <c r="J128" s="55" t="s">
        <v>953</v>
      </c>
      <c r="K128" s="35">
        <v>22026.123046875</v>
      </c>
      <c r="L128" s="36">
        <v>8877.7919921875</v>
      </c>
      <c r="M128" s="37">
        <v>10121.2197265625</v>
      </c>
      <c r="N128" s="38">
        <v>3027.11279296875</v>
      </c>
      <c r="P128">
        <v>118</v>
      </c>
    </row>
    <row r="129" spans="1:16" ht="14.25">
      <c r="A129">
        <v>119</v>
      </c>
      <c r="B129" s="28" t="s">
        <v>491</v>
      </c>
      <c r="C129" s="50">
        <v>22075.705078125</v>
      </c>
      <c r="D129" s="34">
        <v>1177.0972900390625</v>
      </c>
      <c r="E129" s="51">
        <v>16684.046875</v>
      </c>
      <c r="F129" s="51">
        <v>4214.56005859375</v>
      </c>
      <c r="G129" s="27"/>
      <c r="H129" s="27">
        <v>6</v>
      </c>
      <c r="I129">
        <f>VLOOKUP(B129,Popolazione!B:D,3,FALSE)</f>
        <v>87</v>
      </c>
      <c r="J129" s="55" t="s">
        <v>899</v>
      </c>
      <c r="K129" s="35">
        <v>22075.705078125</v>
      </c>
      <c r="L129" s="36">
        <v>1177.0972900390625</v>
      </c>
      <c r="M129" s="37">
        <v>16684.046875</v>
      </c>
      <c r="N129" s="38">
        <v>4214.56005859375</v>
      </c>
      <c r="P129">
        <v>119</v>
      </c>
    </row>
    <row r="130" spans="1:16" ht="14.25">
      <c r="A130">
        <v>120</v>
      </c>
      <c r="B130" s="28" t="s">
        <v>505</v>
      </c>
      <c r="C130" s="50">
        <v>23066.43359375</v>
      </c>
      <c r="D130" s="34">
        <v>6487.30224609375</v>
      </c>
      <c r="E130" s="51">
        <v>13458.8994140625</v>
      </c>
      <c r="F130" s="51">
        <v>3120.233154296875</v>
      </c>
      <c r="G130" s="27"/>
      <c r="H130" s="27">
        <v>4</v>
      </c>
      <c r="I130">
        <f>VLOOKUP(B130,Popolazione!B:D,3,FALSE)</f>
        <v>112</v>
      </c>
      <c r="J130" s="55" t="s">
        <v>975</v>
      </c>
      <c r="K130" s="35">
        <v>23066.43359375</v>
      </c>
      <c r="L130" s="36">
        <v>6487.30224609375</v>
      </c>
      <c r="M130" s="37">
        <v>13458.8994140625</v>
      </c>
      <c r="N130" s="38">
        <v>3120.233154296875</v>
      </c>
      <c r="P130">
        <v>120</v>
      </c>
    </row>
    <row r="131" spans="1:16" ht="14.25">
      <c r="A131">
        <v>121</v>
      </c>
      <c r="B131" s="28" t="s">
        <v>497</v>
      </c>
      <c r="C131" s="50">
        <v>23688.65625</v>
      </c>
      <c r="D131" s="34">
        <v>2155.724365234375</v>
      </c>
      <c r="E131" s="51">
        <v>17925.296875</v>
      </c>
      <c r="F131" s="51">
        <v>3607.635009765625</v>
      </c>
      <c r="G131" s="27"/>
      <c r="H131" s="27">
        <v>7</v>
      </c>
      <c r="I131">
        <f>VLOOKUP(B131,Popolazione!B:D,3,FALSE)</f>
        <v>29</v>
      </c>
      <c r="J131" s="55" t="s">
        <v>1062</v>
      </c>
      <c r="K131" s="35">
        <v>23688.65625</v>
      </c>
      <c r="L131" s="36">
        <v>2155.724365234375</v>
      </c>
      <c r="M131" s="37">
        <v>17925.296875</v>
      </c>
      <c r="N131" s="38">
        <v>3607.635009765625</v>
      </c>
      <c r="P131">
        <v>121</v>
      </c>
    </row>
    <row r="132" spans="1:16" ht="14.25">
      <c r="A132">
        <v>122</v>
      </c>
      <c r="B132" s="28" t="s">
        <v>483</v>
      </c>
      <c r="C132" s="48">
        <v>23854.337890625</v>
      </c>
      <c r="D132" s="29">
        <v>6890.74267578125</v>
      </c>
      <c r="E132" s="49">
        <v>11478.6982421875</v>
      </c>
      <c r="F132" s="49">
        <v>5484.89697265625</v>
      </c>
      <c r="G132" s="27"/>
      <c r="H132" s="27">
        <v>6</v>
      </c>
      <c r="I132">
        <f>VLOOKUP(B132,Popolazione!B:D,3,FALSE)</f>
        <v>4</v>
      </c>
      <c r="J132" s="55" t="s">
        <v>962</v>
      </c>
      <c r="K132" s="30">
        <v>23854.337890625</v>
      </c>
      <c r="L132" s="31">
        <v>6890.74267578125</v>
      </c>
      <c r="M132" s="32">
        <v>11478.6982421875</v>
      </c>
      <c r="N132" s="33">
        <v>5484.89697265625</v>
      </c>
      <c r="P132">
        <v>122</v>
      </c>
    </row>
    <row r="133" spans="1:16" ht="14.25">
      <c r="A133">
        <v>123</v>
      </c>
      <c r="B133" s="28" t="s">
        <v>506</v>
      </c>
      <c r="C133" s="48">
        <v>23915.876953125</v>
      </c>
      <c r="D133" s="29">
        <v>10373.8466796875</v>
      </c>
      <c r="E133" s="49">
        <v>10587.6298828125</v>
      </c>
      <c r="F133" s="49">
        <v>2954.400390625</v>
      </c>
      <c r="G133" s="27"/>
      <c r="H133" s="27">
        <v>6</v>
      </c>
      <c r="I133">
        <f>VLOOKUP(B133,Popolazione!B:D,3,FALSE)</f>
        <v>159</v>
      </c>
      <c r="J133" s="55" t="s">
        <v>903</v>
      </c>
      <c r="K133" s="30">
        <v>23915.876953125</v>
      </c>
      <c r="L133" s="31">
        <v>10373.8466796875</v>
      </c>
      <c r="M133" s="32">
        <v>10587.6298828125</v>
      </c>
      <c r="N133" s="33">
        <v>2954.400390625</v>
      </c>
      <c r="P133">
        <v>123</v>
      </c>
    </row>
    <row r="134" spans="1:16" ht="14.25">
      <c r="A134">
        <v>124</v>
      </c>
      <c r="B134" s="28" t="s">
        <v>599</v>
      </c>
      <c r="C134" s="50">
        <v>24064.94140625</v>
      </c>
      <c r="D134" s="34">
        <v>7895.763671875</v>
      </c>
      <c r="E134" s="51">
        <v>15571.6015625</v>
      </c>
      <c r="F134" s="51">
        <v>597.5750732421875</v>
      </c>
      <c r="G134" s="27"/>
      <c r="H134" s="27">
        <v>3</v>
      </c>
      <c r="I134">
        <f>VLOOKUP(B134,Popolazione!B:D,3,FALSE)</f>
        <v>181</v>
      </c>
      <c r="J134" s="55" t="s">
        <v>973</v>
      </c>
      <c r="K134" s="35">
        <v>24064.94140625</v>
      </c>
      <c r="L134" s="36">
        <v>7895.763671875</v>
      </c>
      <c r="M134" s="37">
        <v>15571.6015625</v>
      </c>
      <c r="N134" s="38">
        <v>597.5750732421875</v>
      </c>
      <c r="P134">
        <v>124</v>
      </c>
    </row>
    <row r="135" spans="1:16" ht="14.25">
      <c r="A135">
        <v>125</v>
      </c>
      <c r="B135" s="28" t="s">
        <v>465</v>
      </c>
      <c r="C135" s="52">
        <v>24520.71484375</v>
      </c>
      <c r="D135" s="39">
        <v>3023.285400390625</v>
      </c>
      <c r="E135" s="53">
        <v>12484.375</v>
      </c>
      <c r="F135" s="53">
        <v>9013.052734375</v>
      </c>
      <c r="G135" s="27"/>
      <c r="H135" s="27">
        <v>4</v>
      </c>
      <c r="I135">
        <f>VLOOKUP(B135,Popolazione!B:D,3,FALSE)</f>
        <v>54</v>
      </c>
      <c r="J135" s="55" t="s">
        <v>1043</v>
      </c>
      <c r="K135" s="40">
        <v>24520.71484375</v>
      </c>
      <c r="L135" s="41">
        <v>3023.285400390625</v>
      </c>
      <c r="M135" s="42">
        <v>12484.375</v>
      </c>
      <c r="N135" s="43">
        <v>9013.052734375</v>
      </c>
      <c r="P135">
        <v>125</v>
      </c>
    </row>
    <row r="136" spans="1:16" ht="14.25">
      <c r="A136">
        <v>126</v>
      </c>
      <c r="B136" s="28" t="s">
        <v>594</v>
      </c>
      <c r="C136" s="48">
        <v>24578.3203125</v>
      </c>
      <c r="D136" s="29">
        <v>7197.58154296875</v>
      </c>
      <c r="E136" s="49">
        <v>15245.896484375</v>
      </c>
      <c r="F136" s="49">
        <v>2134.842529296875</v>
      </c>
      <c r="G136" s="27"/>
      <c r="H136" s="27"/>
      <c r="I136">
        <f>VLOOKUP(B136,Popolazione!B:D,3,FALSE)</f>
        <v>186</v>
      </c>
      <c r="J136" s="55" t="s">
        <v>990</v>
      </c>
      <c r="K136" s="30">
        <v>24578.3203125</v>
      </c>
      <c r="L136" s="31">
        <v>7197.58154296875</v>
      </c>
      <c r="M136" s="32">
        <v>15245.896484375</v>
      </c>
      <c r="N136" s="33">
        <v>2134.842529296875</v>
      </c>
      <c r="P136">
        <v>126</v>
      </c>
    </row>
    <row r="137" spans="1:16" ht="14.25">
      <c r="A137">
        <v>127</v>
      </c>
      <c r="B137" s="28" t="s">
        <v>510</v>
      </c>
      <c r="C137" s="48">
        <v>24948.58984375</v>
      </c>
      <c r="D137" s="29">
        <v>14083.865234375</v>
      </c>
      <c r="E137" s="49">
        <v>8835.01171875</v>
      </c>
      <c r="F137" s="49">
        <v>2029.7119140625</v>
      </c>
      <c r="G137" s="27"/>
      <c r="H137" s="27">
        <v>3</v>
      </c>
      <c r="I137">
        <f>VLOOKUP(B137,Popolazione!B:D,3,FALSE)</f>
        <v>158</v>
      </c>
      <c r="J137" s="55" t="s">
        <v>921</v>
      </c>
      <c r="K137" s="30">
        <v>24948.58984375</v>
      </c>
      <c r="L137" s="31">
        <v>14083.865234375</v>
      </c>
      <c r="M137" s="32">
        <v>8835.01171875</v>
      </c>
      <c r="N137" s="33">
        <v>2029.7119140625</v>
      </c>
      <c r="P137">
        <v>127</v>
      </c>
    </row>
    <row r="138" spans="1:16" ht="14.25">
      <c r="A138">
        <v>128</v>
      </c>
      <c r="B138" s="28" t="s">
        <v>503</v>
      </c>
      <c r="C138" s="50">
        <v>24999.779296875</v>
      </c>
      <c r="D138" s="34">
        <v>14245</v>
      </c>
      <c r="E138" s="51">
        <v>9527.3330078125</v>
      </c>
      <c r="F138" s="51">
        <v>1227.4471435546875</v>
      </c>
      <c r="G138" s="27"/>
      <c r="H138" s="27">
        <v>5</v>
      </c>
      <c r="I138">
        <f>VLOOKUP(B138,Popolazione!B:D,3,FALSE)</f>
        <v>99</v>
      </c>
      <c r="J138" s="55" t="s">
        <v>1050</v>
      </c>
      <c r="K138" s="35">
        <v>24999.779296875</v>
      </c>
      <c r="L138" s="36">
        <v>14245</v>
      </c>
      <c r="M138" s="37">
        <v>9527.3330078125</v>
      </c>
      <c r="N138" s="38">
        <v>1227.4471435546875</v>
      </c>
      <c r="P138">
        <v>128</v>
      </c>
    </row>
    <row r="139" spans="1:16" ht="14.25">
      <c r="A139">
        <v>129</v>
      </c>
      <c r="B139" s="28" t="s">
        <v>596</v>
      </c>
      <c r="C139" s="48">
        <v>25070.8828125</v>
      </c>
      <c r="D139" s="29">
        <v>6739.6435546875</v>
      </c>
      <c r="E139" s="49">
        <v>15863.0537109375</v>
      </c>
      <c r="F139" s="49">
        <v>2468.184326171875</v>
      </c>
      <c r="G139" s="27"/>
      <c r="H139" s="27">
        <v>10</v>
      </c>
      <c r="I139">
        <f>VLOOKUP(B139,Popolazione!B:D,3,FALSE)</f>
        <v>193</v>
      </c>
      <c r="J139" s="55" t="s">
        <v>1060</v>
      </c>
      <c r="K139" s="30">
        <v>25070.8828125</v>
      </c>
      <c r="L139" s="31">
        <v>6739.6435546875</v>
      </c>
      <c r="M139" s="32">
        <v>15863.0537109375</v>
      </c>
      <c r="N139" s="33">
        <v>2468.184326171875</v>
      </c>
      <c r="P139">
        <v>129</v>
      </c>
    </row>
    <row r="140" spans="1:16" ht="14.25">
      <c r="A140">
        <v>130</v>
      </c>
      <c r="B140" s="28" t="s">
        <v>507</v>
      </c>
      <c r="C140" s="48">
        <v>25543.892578125</v>
      </c>
      <c r="D140" s="29">
        <v>10841.2783203125</v>
      </c>
      <c r="E140" s="49">
        <v>11993.333984375</v>
      </c>
      <c r="F140" s="49">
        <v>2709.27880859375</v>
      </c>
      <c r="G140" s="27"/>
      <c r="H140" s="27">
        <v>5</v>
      </c>
      <c r="I140">
        <f>VLOOKUP(B140,Popolazione!B:D,3,FALSE)</f>
        <v>84</v>
      </c>
      <c r="J140" s="55" t="s">
        <v>904</v>
      </c>
      <c r="K140" s="30">
        <v>25543.892578125</v>
      </c>
      <c r="L140" s="31">
        <v>10841.2783203125</v>
      </c>
      <c r="M140" s="32">
        <v>11993.333984375</v>
      </c>
      <c r="N140" s="33">
        <v>2709.27880859375</v>
      </c>
      <c r="P140">
        <v>130</v>
      </c>
    </row>
    <row r="141" spans="1:16" ht="14.25">
      <c r="A141">
        <v>131</v>
      </c>
      <c r="B141" s="28" t="s">
        <v>592</v>
      </c>
      <c r="C141" s="52">
        <v>25722.58984375</v>
      </c>
      <c r="D141" s="39">
        <v>5283.0517578125</v>
      </c>
      <c r="E141" s="53">
        <v>17280.48046875</v>
      </c>
      <c r="F141" s="53">
        <v>3159.0576171875</v>
      </c>
      <c r="G141" s="27"/>
      <c r="H141" s="27">
        <v>12</v>
      </c>
      <c r="I141">
        <f>VLOOKUP(B141,Popolazione!B:D,3,FALSE)</f>
        <v>192</v>
      </c>
      <c r="J141" s="55" t="s">
        <v>1001</v>
      </c>
      <c r="K141" s="40">
        <v>25722.58984375</v>
      </c>
      <c r="L141" s="41">
        <v>5283.0517578125</v>
      </c>
      <c r="M141" s="42">
        <v>17280.48046875</v>
      </c>
      <c r="N141" s="43">
        <v>3159.0576171875</v>
      </c>
      <c r="P141">
        <v>131</v>
      </c>
    </row>
    <row r="142" spans="1:16" ht="14.25">
      <c r="A142">
        <v>132</v>
      </c>
      <c r="B142" s="28" t="s">
        <v>509</v>
      </c>
      <c r="C142" s="48">
        <v>26112.18359375</v>
      </c>
      <c r="D142" s="29">
        <v>13026.78125</v>
      </c>
      <c r="E142" s="49">
        <v>10514.09375</v>
      </c>
      <c r="F142" s="49">
        <v>2571.30712890625</v>
      </c>
      <c r="G142" s="27"/>
      <c r="H142" s="27">
        <v>3</v>
      </c>
      <c r="I142">
        <f>VLOOKUP(B142,Popolazione!B:D,3,FALSE)</f>
        <v>6</v>
      </c>
      <c r="J142" s="55" t="s">
        <v>1011</v>
      </c>
      <c r="K142" s="30">
        <v>26112.18359375</v>
      </c>
      <c r="L142" s="31">
        <v>13026.78125</v>
      </c>
      <c r="M142" s="32">
        <v>10514.09375</v>
      </c>
      <c r="N142" s="33">
        <v>2571.30712890625</v>
      </c>
      <c r="P142">
        <v>132</v>
      </c>
    </row>
    <row r="143" spans="1:16" ht="14.25">
      <c r="A143">
        <v>133</v>
      </c>
      <c r="B143" s="28" t="s">
        <v>517</v>
      </c>
      <c r="C143" s="50">
        <v>26320.048828125</v>
      </c>
      <c r="D143" s="34">
        <v>10078.0712890625</v>
      </c>
      <c r="E143" s="51">
        <v>13496.2294921875</v>
      </c>
      <c r="F143" s="51">
        <v>2745.7470703125</v>
      </c>
      <c r="G143" s="27"/>
      <c r="H143" s="27">
        <v>2</v>
      </c>
      <c r="I143">
        <f>VLOOKUP(B143,Popolazione!B:D,3,FALSE)</f>
        <v>115</v>
      </c>
      <c r="J143" s="55" t="s">
        <v>1059</v>
      </c>
      <c r="K143" s="35">
        <v>26320.048828125</v>
      </c>
      <c r="L143" s="36">
        <v>10078.0712890625</v>
      </c>
      <c r="M143" s="37">
        <v>13496.2294921875</v>
      </c>
      <c r="N143" s="38">
        <v>2745.7470703125</v>
      </c>
      <c r="P143">
        <v>133</v>
      </c>
    </row>
    <row r="144" spans="1:16" ht="14.25">
      <c r="A144">
        <v>134</v>
      </c>
      <c r="B144" s="28" t="s">
        <v>514</v>
      </c>
      <c r="C144" s="48">
        <v>26568.51953125</v>
      </c>
      <c r="D144" s="29">
        <v>12702.9150390625</v>
      </c>
      <c r="E144" s="49">
        <v>10804.5810546875</v>
      </c>
      <c r="F144" s="49">
        <v>3061.02294921875</v>
      </c>
      <c r="G144" s="27"/>
      <c r="H144" s="27">
        <v>3</v>
      </c>
      <c r="I144">
        <f>VLOOKUP(B144,Popolazione!B:D,3,FALSE)</f>
        <v>8</v>
      </c>
      <c r="J144" s="55" t="s">
        <v>897</v>
      </c>
      <c r="K144" s="30">
        <v>26568.51953125</v>
      </c>
      <c r="L144" s="31">
        <v>12702.9150390625</v>
      </c>
      <c r="M144" s="32">
        <v>10804.5810546875</v>
      </c>
      <c r="N144" s="33">
        <v>3061.02294921875</v>
      </c>
      <c r="P144">
        <v>134</v>
      </c>
    </row>
    <row r="145" spans="1:16" ht="14.25">
      <c r="A145">
        <v>135</v>
      </c>
      <c r="B145" s="28" t="s">
        <v>511</v>
      </c>
      <c r="C145" s="52">
        <v>27315.662109375</v>
      </c>
      <c r="D145" s="39">
        <v>12003.5302734375</v>
      </c>
      <c r="E145" s="53">
        <v>11750.8837890625</v>
      </c>
      <c r="F145" s="53">
        <v>3561.250244140625</v>
      </c>
      <c r="G145" s="27"/>
      <c r="H145" s="27">
        <v>2</v>
      </c>
      <c r="I145">
        <f>VLOOKUP(B145,Popolazione!B:D,3,FALSE)</f>
        <v>2</v>
      </c>
      <c r="J145" s="55" t="s">
        <v>961</v>
      </c>
      <c r="K145" s="40">
        <v>27315.662109375</v>
      </c>
      <c r="L145" s="41">
        <v>12003.5302734375</v>
      </c>
      <c r="M145" s="42">
        <v>11750.8837890625</v>
      </c>
      <c r="N145" s="43">
        <v>3561.250244140625</v>
      </c>
      <c r="P145">
        <v>135</v>
      </c>
    </row>
    <row r="146" spans="1:16" ht="14.25">
      <c r="A146">
        <v>136</v>
      </c>
      <c r="B146" s="28" t="s">
        <v>529</v>
      </c>
      <c r="C146" s="48">
        <v>27457.08984375</v>
      </c>
      <c r="D146" s="29">
        <v>16737</v>
      </c>
      <c r="E146" s="49">
        <v>8020.49658203125</v>
      </c>
      <c r="F146" s="49">
        <v>2699.59375</v>
      </c>
      <c r="G146" s="27"/>
      <c r="H146" s="27">
        <v>7</v>
      </c>
      <c r="I146">
        <f>VLOOKUP(B146,Popolazione!B:D,3,FALSE)</f>
        <v>113</v>
      </c>
      <c r="J146" s="55" t="s">
        <v>940</v>
      </c>
      <c r="K146" s="30">
        <v>27457.08984375</v>
      </c>
      <c r="L146" s="31">
        <v>16737</v>
      </c>
      <c r="M146" s="32">
        <v>8020.49658203125</v>
      </c>
      <c r="N146" s="33">
        <v>2699.59375</v>
      </c>
      <c r="P146">
        <v>136</v>
      </c>
    </row>
    <row r="147" spans="1:16" ht="14.25">
      <c r="A147">
        <v>137</v>
      </c>
      <c r="B147" s="28" t="s">
        <v>500</v>
      </c>
      <c r="C147" s="50">
        <v>27583.423828125</v>
      </c>
      <c r="D147" s="34">
        <v>5956.1220703125</v>
      </c>
      <c r="E147" s="51">
        <v>17207.93359375</v>
      </c>
      <c r="F147" s="51">
        <v>4419.3662109375</v>
      </c>
      <c r="G147" s="27"/>
      <c r="H147" s="27">
        <v>4</v>
      </c>
      <c r="I147">
        <f>VLOOKUP(B147,Popolazione!B:D,3,FALSE)</f>
        <v>63</v>
      </c>
      <c r="J147" s="55" t="s">
        <v>971</v>
      </c>
      <c r="K147" s="35">
        <v>27583.423828125</v>
      </c>
      <c r="L147" s="36">
        <v>5956.1220703125</v>
      </c>
      <c r="M147" s="37">
        <v>17207.93359375</v>
      </c>
      <c r="N147" s="38">
        <v>4419.3662109375</v>
      </c>
      <c r="P147">
        <v>137</v>
      </c>
    </row>
    <row r="148" spans="1:16" ht="14.25">
      <c r="A148">
        <v>138</v>
      </c>
      <c r="B148" s="28" t="s">
        <v>501</v>
      </c>
      <c r="C148" s="52">
        <v>27665.6171875</v>
      </c>
      <c r="D148" s="39">
        <v>8705.1748046875</v>
      </c>
      <c r="E148" s="53">
        <v>14751.95703125</v>
      </c>
      <c r="F148" s="53">
        <v>4208.48828125</v>
      </c>
      <c r="G148" s="27"/>
      <c r="H148" s="27">
        <v>6</v>
      </c>
      <c r="I148">
        <f>VLOOKUP(B148,Popolazione!B:D,3,FALSE)</f>
        <v>157</v>
      </c>
      <c r="J148" s="55" t="s">
        <v>956</v>
      </c>
      <c r="K148" s="40">
        <v>27665.6171875</v>
      </c>
      <c r="L148" s="41">
        <v>8705.1748046875</v>
      </c>
      <c r="M148" s="42">
        <v>14751.95703125</v>
      </c>
      <c r="N148" s="43">
        <v>4208.48828125</v>
      </c>
      <c r="P148">
        <v>138</v>
      </c>
    </row>
    <row r="149" spans="1:16" ht="14.25">
      <c r="A149">
        <v>139</v>
      </c>
      <c r="B149" s="28" t="s">
        <v>485</v>
      </c>
      <c r="C149" s="50">
        <v>27884.6640625</v>
      </c>
      <c r="D149" s="34">
        <v>2358.197021484375</v>
      </c>
      <c r="E149" s="51">
        <v>19054.505859375</v>
      </c>
      <c r="F149" s="51">
        <v>6471.96240234375</v>
      </c>
      <c r="G149" s="27"/>
      <c r="H149" s="27">
        <v>5</v>
      </c>
      <c r="I149">
        <f>VLOOKUP(B149,Popolazione!B:D,3,FALSE)</f>
        <v>9</v>
      </c>
      <c r="J149" s="55" t="s">
        <v>1024</v>
      </c>
      <c r="K149" s="35">
        <v>27884.6640625</v>
      </c>
      <c r="L149" s="36">
        <v>2358.197021484375</v>
      </c>
      <c r="M149" s="37">
        <v>19054.505859375</v>
      </c>
      <c r="N149" s="38">
        <v>6471.96240234375</v>
      </c>
      <c r="P149">
        <v>139</v>
      </c>
    </row>
    <row r="150" spans="1:16" ht="14.25">
      <c r="A150">
        <v>140</v>
      </c>
      <c r="B150" s="28" t="s">
        <v>597</v>
      </c>
      <c r="C150" s="48">
        <v>28090.373046875</v>
      </c>
      <c r="D150" s="29">
        <v>16319.830078125</v>
      </c>
      <c r="E150" s="49">
        <v>9340.7841796875</v>
      </c>
      <c r="F150" s="49">
        <v>2429.758056640625</v>
      </c>
      <c r="G150" s="27"/>
      <c r="H150" s="27">
        <v>12</v>
      </c>
      <c r="I150">
        <f>VLOOKUP(B150,Popolazione!B:D,3,FALSE)</f>
        <v>153</v>
      </c>
      <c r="J150" s="55" t="s">
        <v>1053</v>
      </c>
      <c r="K150" s="30">
        <v>28090.373046875</v>
      </c>
      <c r="L150" s="31">
        <v>16319.830078125</v>
      </c>
      <c r="M150" s="32">
        <v>9340.7841796875</v>
      </c>
      <c r="N150" s="33">
        <v>2429.758056640625</v>
      </c>
      <c r="P150">
        <v>140</v>
      </c>
    </row>
    <row r="151" spans="1:16" ht="14.25">
      <c r="A151">
        <v>141</v>
      </c>
      <c r="B151" s="28" t="s">
        <v>530</v>
      </c>
      <c r="C151" s="48">
        <v>28633.720703125</v>
      </c>
      <c r="D151" s="29">
        <v>15865.1669921875</v>
      </c>
      <c r="E151" s="49">
        <v>10042.38671875</v>
      </c>
      <c r="F151" s="49">
        <v>2726.16455078125</v>
      </c>
      <c r="G151" s="27"/>
      <c r="H151" s="27">
        <v>3</v>
      </c>
      <c r="I151">
        <f>VLOOKUP(B151,Popolazione!B:D,3,FALSE)</f>
        <v>100</v>
      </c>
      <c r="J151" s="55" t="s">
        <v>1014</v>
      </c>
      <c r="K151" s="30">
        <v>28633.720703125</v>
      </c>
      <c r="L151" s="31">
        <v>15865.1669921875</v>
      </c>
      <c r="M151" s="32">
        <v>10042.38671875</v>
      </c>
      <c r="N151" s="33">
        <v>2726.16455078125</v>
      </c>
      <c r="P151">
        <v>141</v>
      </c>
    </row>
    <row r="152" spans="1:16" ht="14.25">
      <c r="A152">
        <v>142</v>
      </c>
      <c r="B152" s="28" t="s">
        <v>520</v>
      </c>
      <c r="C152" s="48">
        <v>28824.6171875</v>
      </c>
      <c r="D152" s="29">
        <v>13332.4580078125</v>
      </c>
      <c r="E152" s="49">
        <v>12518.603515625</v>
      </c>
      <c r="F152" s="49">
        <v>2973.557861328125</v>
      </c>
      <c r="G152" s="27"/>
      <c r="H152" s="27">
        <v>2</v>
      </c>
      <c r="I152">
        <f>VLOOKUP(B152,Popolazione!B:D,3,FALSE)</f>
        <v>26</v>
      </c>
      <c r="J152" s="55" t="s">
        <v>999</v>
      </c>
      <c r="K152" s="30">
        <v>28824.6171875</v>
      </c>
      <c r="L152" s="31">
        <v>13332.4580078125</v>
      </c>
      <c r="M152" s="32">
        <v>12518.603515625</v>
      </c>
      <c r="N152" s="33">
        <v>2973.557861328125</v>
      </c>
      <c r="P152">
        <v>142</v>
      </c>
    </row>
    <row r="153" spans="1:16" ht="14.25">
      <c r="A153">
        <v>143</v>
      </c>
      <c r="B153" s="28" t="s">
        <v>512</v>
      </c>
      <c r="C153" s="48">
        <v>29204.857421875</v>
      </c>
      <c r="D153" s="29">
        <v>14896.8701171875</v>
      </c>
      <c r="E153" s="49">
        <v>10306.677734375</v>
      </c>
      <c r="F153" s="49">
        <v>4001.311767578125</v>
      </c>
      <c r="G153" s="27"/>
      <c r="H153" s="27">
        <v>7</v>
      </c>
      <c r="I153">
        <f>VLOOKUP(B153,Popolazione!B:D,3,FALSE)</f>
        <v>103</v>
      </c>
      <c r="J153" s="55" t="s">
        <v>976</v>
      </c>
      <c r="K153" s="30">
        <v>29204.857421875</v>
      </c>
      <c r="L153" s="31">
        <v>14896.8701171875</v>
      </c>
      <c r="M153" s="32">
        <v>10306.677734375</v>
      </c>
      <c r="N153" s="33">
        <v>4001.311767578125</v>
      </c>
      <c r="P153">
        <v>143</v>
      </c>
    </row>
    <row r="154" spans="1:16" ht="14.25">
      <c r="A154">
        <v>144</v>
      </c>
      <c r="B154" s="28" t="s">
        <v>515</v>
      </c>
      <c r="C154" s="48">
        <v>29514.140625</v>
      </c>
      <c r="D154" s="29">
        <v>14480.87890625</v>
      </c>
      <c r="E154" s="49">
        <v>11426.3486328125</v>
      </c>
      <c r="F154" s="49">
        <v>3606.912841796875</v>
      </c>
      <c r="G154" s="27"/>
      <c r="H154" s="27">
        <v>6</v>
      </c>
      <c r="I154">
        <f>VLOOKUP(B154,Popolazione!B:D,3,FALSE)</f>
        <v>41</v>
      </c>
      <c r="J154" s="55" t="s">
        <v>1002</v>
      </c>
      <c r="K154" s="30">
        <v>29514.140625</v>
      </c>
      <c r="L154" s="31">
        <v>14480.87890625</v>
      </c>
      <c r="M154" s="32">
        <v>11426.3486328125</v>
      </c>
      <c r="N154" s="33">
        <v>3606.912841796875</v>
      </c>
      <c r="P154">
        <v>144</v>
      </c>
    </row>
    <row r="155" spans="1:16" ht="14.25">
      <c r="A155">
        <v>145</v>
      </c>
      <c r="B155" s="28" t="s">
        <v>539</v>
      </c>
      <c r="C155" s="48">
        <v>30130.828125</v>
      </c>
      <c r="D155" s="29">
        <v>20940.65625</v>
      </c>
      <c r="E155" s="49">
        <v>7394.5869140625</v>
      </c>
      <c r="F155" s="49">
        <v>1795.583251953125</v>
      </c>
      <c r="G155" s="27"/>
      <c r="H155" s="27">
        <v>6</v>
      </c>
      <c r="I155">
        <f>VLOOKUP(B155,Popolazione!B:D,3,FALSE)</f>
        <v>138</v>
      </c>
      <c r="J155" s="55" t="s">
        <v>1000</v>
      </c>
      <c r="K155" s="30">
        <v>30130.828125</v>
      </c>
      <c r="L155" s="31">
        <v>20940.65625</v>
      </c>
      <c r="M155" s="32">
        <v>7394.5869140625</v>
      </c>
      <c r="N155" s="33">
        <v>1795.583251953125</v>
      </c>
      <c r="P155">
        <v>145</v>
      </c>
    </row>
    <row r="156" spans="1:16" ht="14.25">
      <c r="A156">
        <v>146</v>
      </c>
      <c r="B156" s="28" t="s">
        <v>532</v>
      </c>
      <c r="C156" s="48">
        <v>31509.689453125</v>
      </c>
      <c r="D156" s="29">
        <v>18236.38671875</v>
      </c>
      <c r="E156" s="49">
        <v>9993.1455078125</v>
      </c>
      <c r="F156" s="49">
        <v>3280.158203125</v>
      </c>
      <c r="G156" s="27"/>
      <c r="H156" s="27">
        <v>6</v>
      </c>
      <c r="I156">
        <f>VLOOKUP(B156,Popolazione!B:D,3,FALSE)</f>
        <v>147</v>
      </c>
      <c r="J156" s="55" t="s">
        <v>946</v>
      </c>
      <c r="K156" s="30">
        <v>31509.689453125</v>
      </c>
      <c r="L156" s="31">
        <v>18236.38671875</v>
      </c>
      <c r="M156" s="32">
        <v>9993.1455078125</v>
      </c>
      <c r="N156" s="33">
        <v>3280.158203125</v>
      </c>
      <c r="P156">
        <v>146</v>
      </c>
    </row>
    <row r="157" spans="1:16" ht="14.25">
      <c r="A157">
        <v>147</v>
      </c>
      <c r="B157" s="28" t="s">
        <v>508</v>
      </c>
      <c r="C157" s="48">
        <v>33751.421875</v>
      </c>
      <c r="D157" s="29">
        <v>20357.99609375</v>
      </c>
      <c r="E157" s="49">
        <v>9601.599609375</v>
      </c>
      <c r="F157" s="49">
        <v>3791.826904296875</v>
      </c>
      <c r="G157" s="27"/>
      <c r="H157" s="27">
        <v>7</v>
      </c>
      <c r="I157">
        <f>VLOOKUP(B157,Popolazione!B:D,3,FALSE)</f>
        <v>176</v>
      </c>
      <c r="J157" s="55" t="s">
        <v>1031</v>
      </c>
      <c r="K157" s="30">
        <v>33751.421875</v>
      </c>
      <c r="L157" s="31">
        <v>20357.99609375</v>
      </c>
      <c r="M157" s="32">
        <v>9601.599609375</v>
      </c>
      <c r="N157" s="33">
        <v>3791.826904296875</v>
      </c>
      <c r="P157">
        <v>147</v>
      </c>
    </row>
    <row r="158" spans="1:16" ht="14.25">
      <c r="A158">
        <v>148</v>
      </c>
      <c r="B158" s="28" t="s">
        <v>522</v>
      </c>
      <c r="C158" s="48">
        <v>34141.06640625</v>
      </c>
      <c r="D158" s="29">
        <v>21123.779296875</v>
      </c>
      <c r="E158" s="49">
        <v>10509.7587890625</v>
      </c>
      <c r="F158" s="49">
        <v>2507.525634765625</v>
      </c>
      <c r="G158" s="27"/>
      <c r="H158" s="27">
        <v>11</v>
      </c>
      <c r="I158">
        <f>VLOOKUP(B158,Popolazione!B:D,3,FALSE)</f>
        <v>47</v>
      </c>
      <c r="J158" s="55" t="s">
        <v>950</v>
      </c>
      <c r="K158" s="30">
        <v>34141.06640625</v>
      </c>
      <c r="L158" s="31">
        <v>21123.779296875</v>
      </c>
      <c r="M158" s="32">
        <v>10509.7587890625</v>
      </c>
      <c r="N158" s="33">
        <v>2507.525634765625</v>
      </c>
      <c r="P158">
        <v>148</v>
      </c>
    </row>
    <row r="159" spans="1:16" ht="14.25">
      <c r="A159">
        <v>149</v>
      </c>
      <c r="B159" s="28" t="s">
        <v>536</v>
      </c>
      <c r="C159" s="48">
        <v>35427.91796875</v>
      </c>
      <c r="D159" s="29">
        <v>21588.923828125</v>
      </c>
      <c r="E159" s="49">
        <v>10754.2890625</v>
      </c>
      <c r="F159" s="49">
        <v>3084.7109375</v>
      </c>
      <c r="G159" s="27"/>
      <c r="H159" s="27">
        <v>6</v>
      </c>
      <c r="I159">
        <f>VLOOKUP(B159,Popolazione!B:D,3,FALSE)</f>
        <v>155</v>
      </c>
      <c r="J159" s="55" t="s">
        <v>933</v>
      </c>
      <c r="K159" s="30">
        <v>35427.91796875</v>
      </c>
      <c r="L159" s="31">
        <v>21588.923828125</v>
      </c>
      <c r="M159" s="32">
        <v>10754.2890625</v>
      </c>
      <c r="N159" s="33">
        <v>3084.7109375</v>
      </c>
      <c r="P159">
        <v>149</v>
      </c>
    </row>
    <row r="160" spans="1:16" ht="14.25">
      <c r="A160">
        <v>150</v>
      </c>
      <c r="B160" s="28" t="s">
        <v>519</v>
      </c>
      <c r="C160" s="48">
        <v>35530.76953125</v>
      </c>
      <c r="D160" s="29">
        <v>18229.03125</v>
      </c>
      <c r="E160" s="49">
        <v>12002.46875</v>
      </c>
      <c r="F160" s="49">
        <v>5299.2666015625</v>
      </c>
      <c r="G160" s="27"/>
      <c r="H160" s="27">
        <v>6</v>
      </c>
      <c r="I160">
        <f>VLOOKUP(B160,Popolazione!B:D,3,FALSE)</f>
        <v>49</v>
      </c>
      <c r="J160" s="55" t="s">
        <v>1072</v>
      </c>
      <c r="K160" s="30">
        <v>35530.76953125</v>
      </c>
      <c r="L160" s="31">
        <v>18229.03125</v>
      </c>
      <c r="M160" s="32">
        <v>12002.46875</v>
      </c>
      <c r="N160" s="33">
        <v>5299.2666015625</v>
      </c>
      <c r="P160">
        <v>150</v>
      </c>
    </row>
    <row r="161" spans="1:16" ht="14.25">
      <c r="A161">
        <v>151</v>
      </c>
      <c r="B161" s="28" t="s">
        <v>526</v>
      </c>
      <c r="C161" s="48">
        <v>35655.68359375</v>
      </c>
      <c r="D161" s="29">
        <v>22666.61328125</v>
      </c>
      <c r="E161" s="49">
        <v>10271.7705078125</v>
      </c>
      <c r="F161" s="49">
        <v>2717.301513671875</v>
      </c>
      <c r="G161" s="27"/>
      <c r="H161" s="27">
        <v>6</v>
      </c>
      <c r="I161">
        <f>VLOOKUP(B161,Popolazione!B:D,3,FALSE)</f>
        <v>55</v>
      </c>
      <c r="J161" s="55" t="s">
        <v>984</v>
      </c>
      <c r="K161" s="30">
        <v>35655.68359375</v>
      </c>
      <c r="L161" s="31">
        <v>22666.61328125</v>
      </c>
      <c r="M161" s="32">
        <v>10271.7705078125</v>
      </c>
      <c r="N161" s="33">
        <v>2717.301513671875</v>
      </c>
      <c r="P161">
        <v>151</v>
      </c>
    </row>
    <row r="162" spans="1:16" ht="14.25">
      <c r="A162">
        <v>152</v>
      </c>
      <c r="B162" s="28" t="s">
        <v>513</v>
      </c>
      <c r="C162" s="48">
        <v>35732.49609375</v>
      </c>
      <c r="D162" s="29">
        <v>22537.482421875</v>
      </c>
      <c r="E162" s="49">
        <v>10069.9501953125</v>
      </c>
      <c r="F162" s="49">
        <v>3125.060546875</v>
      </c>
      <c r="G162" s="27"/>
      <c r="H162" s="27"/>
      <c r="I162">
        <f>VLOOKUP(B162,Popolazione!B:D,3,FALSE)</f>
        <v>129</v>
      </c>
      <c r="J162" s="55" t="s">
        <v>991</v>
      </c>
      <c r="K162" s="30">
        <v>35732.49609375</v>
      </c>
      <c r="L162" s="31">
        <v>22537.482421875</v>
      </c>
      <c r="M162" s="32">
        <v>10069.9501953125</v>
      </c>
      <c r="N162" s="33">
        <v>3125.060546875</v>
      </c>
      <c r="P162">
        <v>152</v>
      </c>
    </row>
    <row r="163" spans="1:16" ht="14.25">
      <c r="A163">
        <v>153</v>
      </c>
      <c r="B163" s="28" t="s">
        <v>525</v>
      </c>
      <c r="C163" s="48">
        <v>36037.46875</v>
      </c>
      <c r="D163" s="29">
        <v>22308.58984375</v>
      </c>
      <c r="E163" s="49">
        <v>10890.921875</v>
      </c>
      <c r="F163" s="49">
        <v>2837.952880859375</v>
      </c>
      <c r="G163" s="27"/>
      <c r="H163" s="27">
        <v>10</v>
      </c>
      <c r="I163">
        <f>VLOOKUP(B163,Popolazione!B:D,3,FALSE)</f>
        <v>145</v>
      </c>
      <c r="J163" s="55" t="s">
        <v>947</v>
      </c>
      <c r="K163" s="30">
        <v>36037.46875</v>
      </c>
      <c r="L163" s="31">
        <v>22308.58984375</v>
      </c>
      <c r="M163" s="32">
        <v>10890.921875</v>
      </c>
      <c r="N163" s="33">
        <v>2837.952880859375</v>
      </c>
      <c r="P163">
        <v>153</v>
      </c>
    </row>
    <row r="164" spans="1:16" ht="14.25">
      <c r="A164">
        <v>154</v>
      </c>
      <c r="B164" s="28" t="s">
        <v>523</v>
      </c>
      <c r="C164" s="48">
        <v>36464.23828125</v>
      </c>
      <c r="D164" s="29">
        <v>21159.154296875</v>
      </c>
      <c r="E164" s="49">
        <v>12565.3466796875</v>
      </c>
      <c r="F164" s="49">
        <v>2739.73974609375</v>
      </c>
      <c r="G164" s="27"/>
      <c r="H164" s="27">
        <v>6</v>
      </c>
      <c r="I164">
        <f>VLOOKUP(B164,Popolazione!B:D,3,FALSE)</f>
        <v>69</v>
      </c>
      <c r="J164" s="55" t="s">
        <v>912</v>
      </c>
      <c r="K164" s="30">
        <v>36464.23828125</v>
      </c>
      <c r="L164" s="31">
        <v>21159.154296875</v>
      </c>
      <c r="M164" s="32">
        <v>12565.3466796875</v>
      </c>
      <c r="N164" s="33">
        <v>2739.73974609375</v>
      </c>
      <c r="P164">
        <v>154</v>
      </c>
    </row>
    <row r="165" spans="1:16" ht="14.25">
      <c r="A165">
        <v>155</v>
      </c>
      <c r="B165" s="28" t="s">
        <v>535</v>
      </c>
      <c r="C165" s="48">
        <v>36740.2265625</v>
      </c>
      <c r="D165" s="29">
        <v>25148.21875</v>
      </c>
      <c r="E165" s="49">
        <v>8662.916015625</v>
      </c>
      <c r="F165" s="49">
        <v>2929.08935546875</v>
      </c>
      <c r="G165" s="27"/>
      <c r="H165" s="27"/>
      <c r="I165">
        <f>VLOOKUP(B165,Popolazione!B:D,3,FALSE)</f>
        <v>124</v>
      </c>
      <c r="J165" s="55" t="s">
        <v>922</v>
      </c>
      <c r="K165" s="30">
        <v>36740.2265625</v>
      </c>
      <c r="L165" s="31">
        <v>25148.21875</v>
      </c>
      <c r="M165" s="32">
        <v>8662.916015625</v>
      </c>
      <c r="N165" s="33">
        <v>2929.08935546875</v>
      </c>
      <c r="P165">
        <v>155</v>
      </c>
    </row>
    <row r="166" spans="1:16" ht="14.25">
      <c r="A166">
        <v>156</v>
      </c>
      <c r="B166" s="28" t="s">
        <v>521</v>
      </c>
      <c r="C166" s="48">
        <v>36910.703125</v>
      </c>
      <c r="D166" s="29">
        <v>21036.720703125</v>
      </c>
      <c r="E166" s="49">
        <v>11414.607421875</v>
      </c>
      <c r="F166" s="49">
        <v>4459.376953125</v>
      </c>
      <c r="G166" s="27"/>
      <c r="H166" s="27">
        <v>6</v>
      </c>
      <c r="I166">
        <f>VLOOKUP(B166,Popolazione!B:D,3,FALSE)</f>
        <v>81</v>
      </c>
      <c r="J166" s="55" t="s">
        <v>957</v>
      </c>
      <c r="K166" s="30">
        <v>36910.703125</v>
      </c>
      <c r="L166" s="31">
        <v>21036.720703125</v>
      </c>
      <c r="M166" s="32">
        <v>11414.607421875</v>
      </c>
      <c r="N166" s="33">
        <v>4459.376953125</v>
      </c>
      <c r="P166">
        <v>156</v>
      </c>
    </row>
    <row r="167" spans="1:16" ht="14.25">
      <c r="A167">
        <v>157</v>
      </c>
      <c r="B167" s="28" t="s">
        <v>527</v>
      </c>
      <c r="C167" s="48">
        <v>38779.4921875</v>
      </c>
      <c r="D167" s="29">
        <v>19173.86328125</v>
      </c>
      <c r="E167" s="49">
        <v>11002.51171875</v>
      </c>
      <c r="F167" s="49">
        <v>8603.1162109375</v>
      </c>
      <c r="G167" s="27"/>
      <c r="H167" s="27">
        <v>7</v>
      </c>
      <c r="I167">
        <f>VLOOKUP(B167,Popolazione!B:D,3,FALSE)</f>
        <v>31</v>
      </c>
      <c r="J167" s="55" t="s">
        <v>1044</v>
      </c>
      <c r="K167" s="30">
        <v>38779.4921875</v>
      </c>
      <c r="L167" s="31">
        <v>19173.86328125</v>
      </c>
      <c r="M167" s="32">
        <v>11002.51171875</v>
      </c>
      <c r="N167" s="33">
        <v>8603.1162109375</v>
      </c>
      <c r="P167">
        <v>157</v>
      </c>
    </row>
    <row r="168" spans="1:16" ht="14.25">
      <c r="A168">
        <v>158</v>
      </c>
      <c r="B168" s="28" t="s">
        <v>518</v>
      </c>
      <c r="C168" s="48">
        <v>39066.453125</v>
      </c>
      <c r="D168" s="29">
        <v>25182.171875</v>
      </c>
      <c r="E168" s="49">
        <v>10625.5673828125</v>
      </c>
      <c r="F168" s="49">
        <v>3258.71875</v>
      </c>
      <c r="G168" s="27"/>
      <c r="H168" s="27">
        <v>6</v>
      </c>
      <c r="I168">
        <f>VLOOKUP(B168,Popolazione!B:D,3,FALSE)</f>
        <v>72</v>
      </c>
      <c r="J168" s="55" t="s">
        <v>1033</v>
      </c>
      <c r="K168" s="30">
        <v>39066.453125</v>
      </c>
      <c r="L168" s="31">
        <v>25182.171875</v>
      </c>
      <c r="M168" s="32">
        <v>10625.5673828125</v>
      </c>
      <c r="N168" s="33">
        <v>3258.71875</v>
      </c>
      <c r="P168">
        <v>158</v>
      </c>
    </row>
    <row r="169" spans="1:16" ht="14.25">
      <c r="A169">
        <v>159</v>
      </c>
      <c r="B169" s="28" t="s">
        <v>560</v>
      </c>
      <c r="C169" s="48">
        <v>41163.30078125</v>
      </c>
      <c r="D169" s="29">
        <v>31042.30078125</v>
      </c>
      <c r="E169" s="49">
        <v>8183.806640625</v>
      </c>
      <c r="F169" s="49">
        <v>1937.1959228515625</v>
      </c>
      <c r="G169" s="27"/>
      <c r="H169" s="27">
        <v>13</v>
      </c>
      <c r="I169">
        <f>VLOOKUP(B169,Popolazione!B:D,3,FALSE)</f>
        <v>140</v>
      </c>
      <c r="J169" s="55" t="s">
        <v>979</v>
      </c>
      <c r="K169" s="30">
        <v>41163.30078125</v>
      </c>
      <c r="L169" s="31">
        <v>31042.30078125</v>
      </c>
      <c r="M169" s="32">
        <v>8183.806640625</v>
      </c>
      <c r="N169" s="33">
        <v>1937.1959228515625</v>
      </c>
      <c r="P169">
        <v>159</v>
      </c>
    </row>
    <row r="170" spans="1:16" ht="14.25">
      <c r="A170">
        <v>160</v>
      </c>
      <c r="B170" s="28" t="s">
        <v>528</v>
      </c>
      <c r="C170" s="48">
        <v>41837.390625</v>
      </c>
      <c r="D170" s="29">
        <v>28498.6640625</v>
      </c>
      <c r="E170" s="49">
        <v>10362.916015625</v>
      </c>
      <c r="F170" s="49">
        <v>2975.806640625</v>
      </c>
      <c r="G170" s="27"/>
      <c r="H170" s="27">
        <v>6</v>
      </c>
      <c r="I170">
        <f>VLOOKUP(B170,Popolazione!B:D,3,FALSE)</f>
        <v>106</v>
      </c>
      <c r="J170" s="55" t="s">
        <v>1054</v>
      </c>
      <c r="K170" s="30">
        <v>41837.390625</v>
      </c>
      <c r="L170" s="31">
        <v>28498.6640625</v>
      </c>
      <c r="M170" s="32">
        <v>10362.916015625</v>
      </c>
      <c r="N170" s="33">
        <v>2975.806640625</v>
      </c>
      <c r="P170">
        <v>160</v>
      </c>
    </row>
    <row r="171" spans="1:16" ht="14.25">
      <c r="A171">
        <v>161</v>
      </c>
      <c r="B171" s="28" t="s">
        <v>601</v>
      </c>
      <c r="C171" s="48">
        <v>42452.3359375</v>
      </c>
      <c r="D171" s="29">
        <v>30470.009765625</v>
      </c>
      <c r="E171" s="49">
        <v>8619.2236328125</v>
      </c>
      <c r="F171" s="49">
        <v>3363.098388671875</v>
      </c>
      <c r="G171" s="27"/>
      <c r="H171" s="27">
        <v>12</v>
      </c>
      <c r="I171">
        <f>VLOOKUP(B171,Popolazione!B:D,3,FALSE)</f>
        <v>32</v>
      </c>
      <c r="J171" s="55" t="s">
        <v>972</v>
      </c>
      <c r="K171" s="30">
        <v>42452.3359375</v>
      </c>
      <c r="L171" s="31">
        <v>30470.009765625</v>
      </c>
      <c r="M171" s="32">
        <v>8619.2236328125</v>
      </c>
      <c r="N171" s="33">
        <v>3363.098388671875</v>
      </c>
      <c r="P171">
        <v>161</v>
      </c>
    </row>
    <row r="172" spans="1:16" ht="14.25">
      <c r="A172">
        <v>162</v>
      </c>
      <c r="B172" s="28" t="s">
        <v>533</v>
      </c>
      <c r="C172" s="48">
        <v>42928.8515625</v>
      </c>
      <c r="D172" s="29">
        <v>29434.36328125</v>
      </c>
      <c r="E172" s="49">
        <v>10640.3828125</v>
      </c>
      <c r="F172" s="49">
        <v>2854.10400390625</v>
      </c>
      <c r="G172" s="27"/>
      <c r="H172" s="27">
        <v>4</v>
      </c>
      <c r="I172">
        <f>VLOOKUP(B172,Popolazione!B:D,3,FALSE)</f>
        <v>91</v>
      </c>
      <c r="J172" s="55" t="s">
        <v>902</v>
      </c>
      <c r="K172" s="30">
        <v>42928.8515625</v>
      </c>
      <c r="L172" s="31">
        <v>29434.36328125</v>
      </c>
      <c r="M172" s="32">
        <v>10640.3828125</v>
      </c>
      <c r="N172" s="33">
        <v>2854.10400390625</v>
      </c>
      <c r="P172">
        <v>162</v>
      </c>
    </row>
    <row r="173" spans="1:16" ht="14.25">
      <c r="A173">
        <v>163</v>
      </c>
      <c r="B173" s="28" t="s">
        <v>548</v>
      </c>
      <c r="C173" s="50">
        <v>44147.6015625</v>
      </c>
      <c r="D173" s="34">
        <v>26687.71875</v>
      </c>
      <c r="E173" s="51">
        <v>12516.138671875</v>
      </c>
      <c r="F173" s="51">
        <v>4943.74609375</v>
      </c>
      <c r="G173" s="27"/>
      <c r="H173" s="27">
        <v>9</v>
      </c>
      <c r="I173">
        <f>VLOOKUP(B173,Popolazione!B:D,3,FALSE)</f>
        <v>24</v>
      </c>
      <c r="J173" s="55" t="s">
        <v>1041</v>
      </c>
      <c r="K173" s="35">
        <v>44147.6015625</v>
      </c>
      <c r="L173" s="36">
        <v>26687.71875</v>
      </c>
      <c r="M173" s="37">
        <v>12516.138671875</v>
      </c>
      <c r="N173" s="38">
        <v>4943.74609375</v>
      </c>
      <c r="P173">
        <v>163</v>
      </c>
    </row>
    <row r="174" spans="1:16" ht="14.25">
      <c r="A174">
        <v>164</v>
      </c>
      <c r="B174" s="28" t="s">
        <v>534</v>
      </c>
      <c r="C174" s="48">
        <v>44488.37109375</v>
      </c>
      <c r="D174" s="29">
        <v>30083.517578125</v>
      </c>
      <c r="E174" s="49">
        <v>10835.5654296875</v>
      </c>
      <c r="F174" s="49">
        <v>3569.2861328125</v>
      </c>
      <c r="G174" s="27"/>
      <c r="H174" s="27">
        <v>6</v>
      </c>
      <c r="I174">
        <f>VLOOKUP(B174,Popolazione!B:D,3,FALSE)</f>
        <v>83</v>
      </c>
      <c r="J174" s="55" t="s">
        <v>954</v>
      </c>
      <c r="K174" s="30">
        <v>44488.37109375</v>
      </c>
      <c r="L174" s="31">
        <v>30083.517578125</v>
      </c>
      <c r="M174" s="32">
        <v>10835.5654296875</v>
      </c>
      <c r="N174" s="33">
        <v>3569.2861328125</v>
      </c>
      <c r="P174">
        <v>164</v>
      </c>
    </row>
    <row r="175" spans="1:16" ht="14.25">
      <c r="A175">
        <v>165</v>
      </c>
      <c r="B175" s="28" t="s">
        <v>546</v>
      </c>
      <c r="C175" s="48">
        <v>45774.1953125</v>
      </c>
      <c r="D175" s="29">
        <v>31505.552734375</v>
      </c>
      <c r="E175" s="49">
        <v>10894.03125</v>
      </c>
      <c r="F175" s="49">
        <v>3374.607421875</v>
      </c>
      <c r="G175" s="27"/>
      <c r="H175" s="27">
        <v>6</v>
      </c>
      <c r="I175">
        <f>VLOOKUP(B175,Popolazione!B:D,3,FALSE)</f>
        <v>58</v>
      </c>
      <c r="J175" s="55" t="s">
        <v>913</v>
      </c>
      <c r="K175" s="30">
        <v>45774.1953125</v>
      </c>
      <c r="L175" s="31">
        <v>31505.552734375</v>
      </c>
      <c r="M175" s="32">
        <v>10894.03125</v>
      </c>
      <c r="N175" s="33">
        <v>3374.607421875</v>
      </c>
      <c r="P175">
        <v>165</v>
      </c>
    </row>
    <row r="176" spans="1:16" ht="14.25">
      <c r="A176">
        <v>166</v>
      </c>
      <c r="B176" s="28" t="s">
        <v>538</v>
      </c>
      <c r="C176" s="48">
        <v>47528.578125</v>
      </c>
      <c r="D176" s="29">
        <v>34961.29296875</v>
      </c>
      <c r="E176" s="49">
        <v>9568.474609375</v>
      </c>
      <c r="F176" s="49">
        <v>2998.8095703125</v>
      </c>
      <c r="G176" s="27"/>
      <c r="H176" s="27">
        <v>4</v>
      </c>
      <c r="I176">
        <f>VLOOKUP(B176,Popolazione!B:D,3,FALSE)</f>
        <v>14</v>
      </c>
      <c r="J176" s="55" t="s">
        <v>942</v>
      </c>
      <c r="K176" s="30">
        <v>47528.578125</v>
      </c>
      <c r="L176" s="31">
        <v>34961.29296875</v>
      </c>
      <c r="M176" s="32">
        <v>9568.474609375</v>
      </c>
      <c r="N176" s="33">
        <v>2998.8095703125</v>
      </c>
      <c r="P176">
        <v>166</v>
      </c>
    </row>
    <row r="177" spans="1:16" ht="14.25">
      <c r="A177">
        <v>167</v>
      </c>
      <c r="B177" s="28" t="s">
        <v>563</v>
      </c>
      <c r="C177" s="48">
        <v>48089.62109375</v>
      </c>
      <c r="D177" s="29">
        <v>35124.78125</v>
      </c>
      <c r="E177" s="49">
        <v>9725.109375</v>
      </c>
      <c r="F177" s="49">
        <v>3239.727783203125</v>
      </c>
      <c r="G177" s="27"/>
      <c r="H177" s="27">
        <v>6</v>
      </c>
      <c r="I177">
        <f>VLOOKUP(B177,Popolazione!B:D,3,FALSE)</f>
        <v>50</v>
      </c>
      <c r="J177" s="55" t="s">
        <v>998</v>
      </c>
      <c r="K177" s="30">
        <v>48089.62109375</v>
      </c>
      <c r="L177" s="31">
        <v>35124.78125</v>
      </c>
      <c r="M177" s="32">
        <v>9725.109375</v>
      </c>
      <c r="N177" s="33">
        <v>3239.727783203125</v>
      </c>
      <c r="P177">
        <v>167</v>
      </c>
    </row>
    <row r="178" spans="1:16" ht="14.25">
      <c r="A178">
        <v>168</v>
      </c>
      <c r="B178" s="28" t="s">
        <v>540</v>
      </c>
      <c r="C178" s="48">
        <v>48494.421875</v>
      </c>
      <c r="D178" s="29">
        <v>34411.3203125</v>
      </c>
      <c r="E178" s="49">
        <v>10273.8994140625</v>
      </c>
      <c r="F178" s="49">
        <v>3809.199951171875</v>
      </c>
      <c r="G178" s="27"/>
      <c r="H178" s="27">
        <v>5</v>
      </c>
      <c r="I178">
        <f>VLOOKUP(B178,Popolazione!B:D,3,FALSE)</f>
        <v>30</v>
      </c>
      <c r="J178" s="55" t="s">
        <v>1065</v>
      </c>
      <c r="K178" s="30">
        <v>48494.421875</v>
      </c>
      <c r="L178" s="31">
        <v>34411.3203125</v>
      </c>
      <c r="M178" s="32">
        <v>10273.8994140625</v>
      </c>
      <c r="N178" s="33">
        <v>3809.199951171875</v>
      </c>
      <c r="P178">
        <v>168</v>
      </c>
    </row>
    <row r="179" spans="1:16" ht="14.25">
      <c r="A179">
        <v>169</v>
      </c>
      <c r="B179" s="28" t="s">
        <v>544</v>
      </c>
      <c r="C179" s="48">
        <v>49246.4921875</v>
      </c>
      <c r="D179" s="29">
        <v>36931.0234375</v>
      </c>
      <c r="E179" s="49">
        <v>8995.0556640625</v>
      </c>
      <c r="F179" s="49">
        <v>3320.40771484375</v>
      </c>
      <c r="G179" s="27"/>
      <c r="H179" s="27">
        <v>10</v>
      </c>
      <c r="I179">
        <f>VLOOKUP(B179,Popolazione!B:D,3,FALSE)</f>
        <v>143</v>
      </c>
      <c r="J179" s="55" t="s">
        <v>906</v>
      </c>
      <c r="K179" s="30">
        <v>49246.4921875</v>
      </c>
      <c r="L179" s="31">
        <v>36931.0234375</v>
      </c>
      <c r="M179" s="32">
        <v>8995.0556640625</v>
      </c>
      <c r="N179" s="33">
        <v>3320.40771484375</v>
      </c>
      <c r="P179">
        <v>169</v>
      </c>
    </row>
    <row r="180" spans="1:16" ht="14.25">
      <c r="A180">
        <v>170</v>
      </c>
      <c r="B180" s="28" t="s">
        <v>543</v>
      </c>
      <c r="C180" s="48">
        <v>50471.09765625</v>
      </c>
      <c r="D180" s="29">
        <v>36427.21484375</v>
      </c>
      <c r="E180" s="49">
        <v>8813.1865234375</v>
      </c>
      <c r="F180" s="49">
        <v>5230.697265625</v>
      </c>
      <c r="G180" s="27"/>
      <c r="H180" s="27">
        <v>8</v>
      </c>
      <c r="I180">
        <f>VLOOKUP(B180,Popolazione!B:D,3,FALSE)</f>
        <v>37</v>
      </c>
      <c r="J180" s="55" t="s">
        <v>1061</v>
      </c>
      <c r="K180" s="30">
        <v>50471.09765625</v>
      </c>
      <c r="L180" s="31">
        <v>36427.21484375</v>
      </c>
      <c r="M180" s="32">
        <v>8813.1865234375</v>
      </c>
      <c r="N180" s="33">
        <v>5230.697265625</v>
      </c>
      <c r="P180">
        <v>170</v>
      </c>
    </row>
    <row r="181" spans="1:16" ht="14.25">
      <c r="A181">
        <v>171</v>
      </c>
      <c r="B181" s="28" t="s">
        <v>603</v>
      </c>
      <c r="C181" s="48">
        <v>50859.91796875</v>
      </c>
      <c r="D181" s="29">
        <v>37861.87890625</v>
      </c>
      <c r="E181" s="49">
        <v>9366.412109375</v>
      </c>
      <c r="F181" s="49">
        <v>3631.63037109375</v>
      </c>
      <c r="G181" s="27"/>
      <c r="H181" s="27">
        <v>6</v>
      </c>
      <c r="I181">
        <f>VLOOKUP(B181,Popolazione!B:D,3,FALSE)</f>
        <v>152</v>
      </c>
      <c r="J181" s="55" t="s">
        <v>1046</v>
      </c>
      <c r="K181" s="30">
        <v>50859.91796875</v>
      </c>
      <c r="L181" s="31">
        <v>37861.87890625</v>
      </c>
      <c r="M181" s="32">
        <v>9366.412109375</v>
      </c>
      <c r="N181" s="33">
        <v>3631.63037109375</v>
      </c>
      <c r="P181">
        <v>171</v>
      </c>
    </row>
    <row r="182" spans="1:16" ht="14.25">
      <c r="A182">
        <v>172</v>
      </c>
      <c r="B182" s="28" t="s">
        <v>524</v>
      </c>
      <c r="C182" s="48">
        <v>53044.4140625</v>
      </c>
      <c r="D182" s="29">
        <v>18316.41796875</v>
      </c>
      <c r="E182" s="49">
        <v>15149.7548828125</v>
      </c>
      <c r="F182" s="49">
        <v>19578.23828125</v>
      </c>
      <c r="G182" s="27"/>
      <c r="H182" s="27">
        <v>10</v>
      </c>
      <c r="I182">
        <f>VLOOKUP(B182,Popolazione!B:D,3,FALSE)</f>
        <v>39</v>
      </c>
      <c r="J182" s="55" t="s">
        <v>964</v>
      </c>
      <c r="K182" s="30">
        <v>53044.4140625</v>
      </c>
      <c r="L182" s="31">
        <v>18316.41796875</v>
      </c>
      <c r="M182" s="32">
        <v>15149.7548828125</v>
      </c>
      <c r="N182" s="33">
        <v>19578.23828125</v>
      </c>
      <c r="P182">
        <v>172</v>
      </c>
    </row>
    <row r="183" spans="1:16" ht="14.25">
      <c r="A183">
        <v>173</v>
      </c>
      <c r="B183" s="28" t="s">
        <v>541</v>
      </c>
      <c r="C183" s="48">
        <v>54802.3125</v>
      </c>
      <c r="D183" s="29">
        <v>40060.44140625</v>
      </c>
      <c r="E183" s="49">
        <v>10816.0419921875</v>
      </c>
      <c r="F183" s="49">
        <v>3925.823486328125</v>
      </c>
      <c r="G183" s="27"/>
      <c r="H183" s="27">
        <v>6</v>
      </c>
      <c r="I183">
        <f>VLOOKUP(B183,Popolazione!B:D,3,FALSE)</f>
        <v>62</v>
      </c>
      <c r="J183" s="55" t="s">
        <v>910</v>
      </c>
      <c r="K183" s="30">
        <v>54802.3125</v>
      </c>
      <c r="L183" s="31">
        <v>40060.44140625</v>
      </c>
      <c r="M183" s="32">
        <v>10816.0419921875</v>
      </c>
      <c r="N183" s="33">
        <v>3925.823486328125</v>
      </c>
      <c r="P183">
        <v>173</v>
      </c>
    </row>
    <row r="184" spans="1:16" ht="14.25">
      <c r="A184">
        <v>174</v>
      </c>
      <c r="B184" s="28" t="s">
        <v>556</v>
      </c>
      <c r="C184" s="48">
        <v>55133.29296875</v>
      </c>
      <c r="D184" s="29">
        <v>38951.6796875</v>
      </c>
      <c r="E184" s="49">
        <v>11089.2998046875</v>
      </c>
      <c r="F184" s="49">
        <v>5092.30810546875</v>
      </c>
      <c r="G184" s="27"/>
      <c r="H184" s="27">
        <v>5</v>
      </c>
      <c r="I184">
        <f>VLOOKUP(B184,Popolazione!B:D,3,FALSE)</f>
        <v>120</v>
      </c>
      <c r="J184" s="55" t="s">
        <v>916</v>
      </c>
      <c r="K184" s="30">
        <v>55133.29296875</v>
      </c>
      <c r="L184" s="31">
        <v>38951.6796875</v>
      </c>
      <c r="M184" s="32">
        <v>11089.2998046875</v>
      </c>
      <c r="N184" s="33">
        <v>5092.30810546875</v>
      </c>
      <c r="P184">
        <v>174</v>
      </c>
    </row>
    <row r="185" spans="1:16" ht="14.25">
      <c r="A185">
        <v>175</v>
      </c>
      <c r="B185" s="28" t="s">
        <v>602</v>
      </c>
      <c r="C185" s="48">
        <v>56296.88671875</v>
      </c>
      <c r="D185" s="29">
        <v>40429.38671875</v>
      </c>
      <c r="E185" s="49">
        <v>12063.8701171875</v>
      </c>
      <c r="F185" s="49">
        <v>3803.624267578125</v>
      </c>
      <c r="G185" s="27"/>
      <c r="H185" s="27">
        <v>6</v>
      </c>
      <c r="I185">
        <f>VLOOKUP(B185,Popolazione!B:D,3,FALSE)</f>
        <v>7</v>
      </c>
      <c r="J185" s="55" t="s">
        <v>1007</v>
      </c>
      <c r="K185" s="30">
        <v>56296.88671875</v>
      </c>
      <c r="L185" s="31">
        <v>40429.38671875</v>
      </c>
      <c r="M185" s="32">
        <v>12063.8701171875</v>
      </c>
      <c r="N185" s="33">
        <v>3803.624267578125</v>
      </c>
      <c r="P185">
        <v>175</v>
      </c>
    </row>
    <row r="186" spans="1:16" ht="14.25">
      <c r="A186">
        <v>176</v>
      </c>
      <c r="B186" s="28" t="s">
        <v>542</v>
      </c>
      <c r="C186" s="48">
        <v>56480.05078125</v>
      </c>
      <c r="D186" s="29">
        <v>39373.9296875</v>
      </c>
      <c r="E186" s="49">
        <v>12360.23046875</v>
      </c>
      <c r="F186" s="49">
        <v>4745.896484375</v>
      </c>
      <c r="G186" s="27"/>
      <c r="H186" s="27">
        <v>2</v>
      </c>
      <c r="I186">
        <f>VLOOKUP(B186,Popolazione!B:D,3,FALSE)</f>
        <v>160</v>
      </c>
      <c r="J186" s="55" t="s">
        <v>939</v>
      </c>
      <c r="K186" s="30">
        <v>56480.05078125</v>
      </c>
      <c r="L186" s="31">
        <v>39373.9296875</v>
      </c>
      <c r="M186" s="32">
        <v>12360.23046875</v>
      </c>
      <c r="N186" s="33">
        <v>4745.896484375</v>
      </c>
      <c r="P186">
        <v>176</v>
      </c>
    </row>
    <row r="187" spans="1:16" ht="14.25">
      <c r="A187">
        <v>177</v>
      </c>
      <c r="B187" s="28" t="s">
        <v>550</v>
      </c>
      <c r="C187" s="48">
        <v>58748.29296875</v>
      </c>
      <c r="D187" s="29">
        <v>46844.671875</v>
      </c>
      <c r="E187" s="49">
        <v>8849.9404296875</v>
      </c>
      <c r="F187" s="49">
        <v>3053.681640625</v>
      </c>
      <c r="G187" s="27"/>
      <c r="H187" s="27">
        <v>5</v>
      </c>
      <c r="I187">
        <f>VLOOKUP(B187,Popolazione!B:D,3,FALSE)</f>
        <v>67</v>
      </c>
      <c r="J187" s="55" t="s">
        <v>985</v>
      </c>
      <c r="K187" s="30">
        <v>58748.29296875</v>
      </c>
      <c r="L187" s="31">
        <v>46844.671875</v>
      </c>
      <c r="M187" s="32">
        <v>8849.9404296875</v>
      </c>
      <c r="N187" s="33">
        <v>3053.681640625</v>
      </c>
      <c r="P187">
        <v>177</v>
      </c>
    </row>
    <row r="188" spans="1:16" ht="14.25">
      <c r="A188">
        <v>178</v>
      </c>
      <c r="B188" s="28" t="s">
        <v>554</v>
      </c>
      <c r="C188" s="48">
        <v>59702.34765625</v>
      </c>
      <c r="D188" s="29">
        <v>45071.53515625</v>
      </c>
      <c r="E188" s="49">
        <v>10220.6435546875</v>
      </c>
      <c r="F188" s="49">
        <v>4410.17431640625</v>
      </c>
      <c r="G188" s="27"/>
      <c r="H188" s="27">
        <v>9</v>
      </c>
      <c r="I188">
        <f>VLOOKUP(B188,Popolazione!B:D,3,FALSE)</f>
        <v>78</v>
      </c>
      <c r="J188" s="55" t="s">
        <v>1025</v>
      </c>
      <c r="K188" s="30">
        <v>59702.34765625</v>
      </c>
      <c r="L188" s="31">
        <v>45071.53515625</v>
      </c>
      <c r="M188" s="32">
        <v>10220.6435546875</v>
      </c>
      <c r="N188" s="33">
        <v>4410.17431640625</v>
      </c>
      <c r="P188">
        <v>178</v>
      </c>
    </row>
    <row r="189" spans="1:16" ht="14.25">
      <c r="A189">
        <v>179</v>
      </c>
      <c r="B189" s="28" t="s">
        <v>553</v>
      </c>
      <c r="C189" s="48">
        <v>59744.93359375</v>
      </c>
      <c r="D189" s="29">
        <v>44804.39453125</v>
      </c>
      <c r="E189" s="49">
        <v>11332.3193359375</v>
      </c>
      <c r="F189" s="49">
        <v>3608.2216796875</v>
      </c>
      <c r="G189" s="27"/>
      <c r="H189" s="27">
        <v>8</v>
      </c>
      <c r="I189">
        <f>VLOOKUP(B189,Popolazione!B:D,3,FALSE)</f>
        <v>146</v>
      </c>
      <c r="J189" s="55" t="s">
        <v>955</v>
      </c>
      <c r="K189" s="30">
        <v>59744.93359375</v>
      </c>
      <c r="L189" s="31">
        <v>44804.39453125</v>
      </c>
      <c r="M189" s="32">
        <v>11332.3193359375</v>
      </c>
      <c r="N189" s="33">
        <v>3608.2216796875</v>
      </c>
      <c r="P189">
        <v>179</v>
      </c>
    </row>
    <row r="190" spans="1:16" ht="14.25">
      <c r="A190">
        <v>180</v>
      </c>
      <c r="B190" s="28" t="s">
        <v>545</v>
      </c>
      <c r="C190" s="48">
        <v>60031.25390625</v>
      </c>
      <c r="D190" s="29">
        <v>44536.91015625</v>
      </c>
      <c r="E190" s="49">
        <v>11409.412109375</v>
      </c>
      <c r="F190" s="49">
        <v>4084.939208984375</v>
      </c>
      <c r="G190" s="27"/>
      <c r="H190" s="27">
        <v>7</v>
      </c>
      <c r="I190">
        <f>VLOOKUP(B190,Popolazione!B:D,3,FALSE)</f>
        <v>75</v>
      </c>
      <c r="J190" s="55" t="s">
        <v>917</v>
      </c>
      <c r="K190" s="30">
        <v>60031.25390625</v>
      </c>
      <c r="L190" s="31">
        <v>44536.91015625</v>
      </c>
      <c r="M190" s="32">
        <v>11409.412109375</v>
      </c>
      <c r="N190" s="33">
        <v>4084.939208984375</v>
      </c>
      <c r="P190">
        <v>180</v>
      </c>
    </row>
    <row r="191" spans="1:16" ht="14.25">
      <c r="A191">
        <v>181</v>
      </c>
      <c r="B191" s="28" t="s">
        <v>547</v>
      </c>
      <c r="C191" s="48">
        <v>60636.5859375</v>
      </c>
      <c r="D191" s="29">
        <v>44037.54296875</v>
      </c>
      <c r="E191" s="49">
        <v>10855.6611328125</v>
      </c>
      <c r="F191" s="49">
        <v>5743.380859375</v>
      </c>
      <c r="G191" s="27"/>
      <c r="H191" s="27">
        <v>13</v>
      </c>
      <c r="I191">
        <f>VLOOKUP(B191,Popolazione!B:D,3,FALSE)</f>
        <v>93</v>
      </c>
      <c r="J191" s="55" t="s">
        <v>911</v>
      </c>
      <c r="K191" s="30">
        <v>60636.5859375</v>
      </c>
      <c r="L191" s="31">
        <v>44037.54296875</v>
      </c>
      <c r="M191" s="32">
        <v>10855.6611328125</v>
      </c>
      <c r="N191" s="33">
        <v>5743.380859375</v>
      </c>
      <c r="P191">
        <v>181</v>
      </c>
    </row>
    <row r="192" spans="1:16" ht="14.25">
      <c r="A192">
        <v>182</v>
      </c>
      <c r="B192" s="28" t="s">
        <v>549</v>
      </c>
      <c r="C192" s="48">
        <v>60795.31640625</v>
      </c>
      <c r="D192" s="29">
        <v>40283.8671875</v>
      </c>
      <c r="E192" s="49">
        <v>12745.9306640625</v>
      </c>
      <c r="F192" s="49">
        <v>7765.51953125</v>
      </c>
      <c r="G192" s="27"/>
      <c r="H192" s="27">
        <v>5</v>
      </c>
      <c r="I192">
        <f>VLOOKUP(B192,Popolazione!B:D,3,FALSE)</f>
        <v>57</v>
      </c>
      <c r="J192" s="55" t="s">
        <v>929</v>
      </c>
      <c r="K192" s="30">
        <v>60795.31640625</v>
      </c>
      <c r="L192" s="31">
        <v>40283.8671875</v>
      </c>
      <c r="M192" s="32">
        <v>12745.9306640625</v>
      </c>
      <c r="N192" s="33">
        <v>7765.51953125</v>
      </c>
      <c r="P192">
        <v>182</v>
      </c>
    </row>
    <row r="193" spans="1:16" ht="14.25">
      <c r="A193">
        <v>183</v>
      </c>
      <c r="B193" s="28" t="s">
        <v>562</v>
      </c>
      <c r="C193" s="48">
        <v>62499.5625</v>
      </c>
      <c r="D193" s="29">
        <v>48890.73046875</v>
      </c>
      <c r="E193" s="49">
        <v>9833.787109375</v>
      </c>
      <c r="F193" s="49">
        <v>3775.046875</v>
      </c>
      <c r="G193" s="27"/>
      <c r="H193" s="27">
        <v>5</v>
      </c>
      <c r="I193">
        <f>VLOOKUP(B193,Popolazione!B:D,3,FALSE)</f>
        <v>70</v>
      </c>
      <c r="J193" s="55" t="s">
        <v>1073</v>
      </c>
      <c r="K193" s="30">
        <v>62499.5625</v>
      </c>
      <c r="L193" s="31">
        <v>48890.73046875</v>
      </c>
      <c r="M193" s="32">
        <v>9833.787109375</v>
      </c>
      <c r="N193" s="33">
        <v>3775.046875</v>
      </c>
      <c r="P193">
        <v>183</v>
      </c>
    </row>
    <row r="194" spans="1:16" ht="14.25">
      <c r="A194">
        <v>184</v>
      </c>
      <c r="B194" s="28" t="s">
        <v>537</v>
      </c>
      <c r="C194" s="48">
        <v>62725.59375</v>
      </c>
      <c r="D194" s="29">
        <v>47549.10546875</v>
      </c>
      <c r="E194" s="49">
        <v>11278.58203125</v>
      </c>
      <c r="F194" s="49">
        <v>3897.90625</v>
      </c>
      <c r="G194" s="27"/>
      <c r="H194" s="27">
        <v>8</v>
      </c>
      <c r="I194">
        <f>VLOOKUP(B194,Popolazione!B:D,3,FALSE)</f>
        <v>65</v>
      </c>
      <c r="J194" s="55" t="s">
        <v>988</v>
      </c>
      <c r="K194" s="30">
        <v>62725.59375</v>
      </c>
      <c r="L194" s="31">
        <v>47549.10546875</v>
      </c>
      <c r="M194" s="32">
        <v>11278.58203125</v>
      </c>
      <c r="N194" s="33">
        <v>3897.90625</v>
      </c>
      <c r="P194">
        <v>184</v>
      </c>
    </row>
    <row r="195" spans="1:16" ht="14.25">
      <c r="A195">
        <v>185</v>
      </c>
      <c r="B195" s="28" t="s">
        <v>552</v>
      </c>
      <c r="C195" s="48">
        <v>65555.21875</v>
      </c>
      <c r="D195" s="29">
        <v>48359.8671875</v>
      </c>
      <c r="E195" s="49">
        <v>10964.935546875</v>
      </c>
      <c r="F195" s="49">
        <v>6230.40966796875</v>
      </c>
      <c r="G195" s="27"/>
      <c r="H195" s="27">
        <v>11</v>
      </c>
      <c r="I195">
        <f>VLOOKUP(B195,Popolazione!B:D,3,FALSE)</f>
        <v>20</v>
      </c>
      <c r="J195" s="55" t="s">
        <v>931</v>
      </c>
      <c r="K195" s="30">
        <v>65555.21875</v>
      </c>
      <c r="L195" s="31">
        <v>48359.8671875</v>
      </c>
      <c r="M195" s="32">
        <v>10964.935546875</v>
      </c>
      <c r="N195" s="33">
        <v>6230.40966796875</v>
      </c>
      <c r="P195">
        <v>185</v>
      </c>
    </row>
    <row r="196" spans="1:16" ht="14.25">
      <c r="A196">
        <v>186</v>
      </c>
      <c r="B196" s="28" t="s">
        <v>558</v>
      </c>
      <c r="C196" s="52">
        <v>67959.4140625</v>
      </c>
      <c r="D196" s="39">
        <v>52969.46875</v>
      </c>
      <c r="E196" s="53">
        <v>10248.677734375</v>
      </c>
      <c r="F196" s="53">
        <v>4741.26220703125</v>
      </c>
      <c r="G196" s="27"/>
      <c r="H196" s="27"/>
      <c r="I196">
        <f>VLOOKUP(B196,Popolazione!B:D,3,FALSE)</f>
        <v>71</v>
      </c>
      <c r="J196" s="55" t="s">
        <v>1074</v>
      </c>
      <c r="K196" s="40">
        <v>67959.4140625</v>
      </c>
      <c r="L196" s="41">
        <v>52969.46875</v>
      </c>
      <c r="M196" s="42">
        <v>10248.677734375</v>
      </c>
      <c r="N196" s="43">
        <v>4741.26220703125</v>
      </c>
      <c r="P196">
        <v>186</v>
      </c>
    </row>
    <row r="197" spans="1:16" ht="14.25">
      <c r="A197">
        <v>187</v>
      </c>
      <c r="B197" s="28" t="s">
        <v>551</v>
      </c>
      <c r="C197" s="48">
        <v>68800.2109375</v>
      </c>
      <c r="D197" s="29">
        <v>44549.01171875</v>
      </c>
      <c r="E197" s="49">
        <v>14840.58984375</v>
      </c>
      <c r="F197" s="49">
        <v>9410.611328125</v>
      </c>
      <c r="G197" s="27"/>
      <c r="H197" s="27"/>
      <c r="I197">
        <f>VLOOKUP(B197,Popolazione!B:D,3,FALSE)</f>
        <v>89</v>
      </c>
      <c r="J197" s="55" t="s">
        <v>1040</v>
      </c>
      <c r="K197" s="30">
        <v>68800.2109375</v>
      </c>
      <c r="L197" s="31">
        <v>44549.01171875</v>
      </c>
      <c r="M197" s="32">
        <v>14840.58984375</v>
      </c>
      <c r="N197" s="33">
        <v>9410.611328125</v>
      </c>
      <c r="P197">
        <v>187</v>
      </c>
    </row>
    <row r="198" spans="1:16" ht="14.25">
      <c r="A198">
        <v>188</v>
      </c>
      <c r="B198" s="28" t="s">
        <v>555</v>
      </c>
      <c r="C198" s="48">
        <v>70241.3125</v>
      </c>
      <c r="D198" s="29">
        <v>53600.66015625</v>
      </c>
      <c r="E198" s="49">
        <v>10930.6865234375</v>
      </c>
      <c r="F198" s="49">
        <v>5709.97314453125</v>
      </c>
      <c r="G198" s="27"/>
      <c r="H198" s="27">
        <v>4</v>
      </c>
      <c r="I198">
        <f>VLOOKUP(B198,Popolazione!B:D,3,FALSE)</f>
        <v>125</v>
      </c>
      <c r="J198" s="55" t="s">
        <v>980</v>
      </c>
      <c r="K198" s="30">
        <v>70241.3125</v>
      </c>
      <c r="L198" s="31">
        <v>53600.66015625</v>
      </c>
      <c r="M198" s="32">
        <v>10930.6865234375</v>
      </c>
      <c r="N198" s="33">
        <v>5709.97314453125</v>
      </c>
      <c r="P198">
        <v>188</v>
      </c>
    </row>
    <row r="199" spans="1:16" ht="14.25">
      <c r="A199">
        <v>189</v>
      </c>
      <c r="B199" s="28" t="s">
        <v>557</v>
      </c>
      <c r="C199" s="48">
        <v>76577.6015625</v>
      </c>
      <c r="D199" s="29">
        <v>54019.7734375</v>
      </c>
      <c r="E199" s="49">
        <v>18013.744140625</v>
      </c>
      <c r="F199" s="49">
        <v>4544.08984375</v>
      </c>
      <c r="G199" s="27"/>
      <c r="H199" s="27">
        <v>7</v>
      </c>
      <c r="I199">
        <f>VLOOKUP(B199,Popolazione!B:D,3,FALSE)</f>
        <v>40</v>
      </c>
      <c r="J199" s="55" t="s">
        <v>884</v>
      </c>
      <c r="K199" s="30">
        <v>76577.6015625</v>
      </c>
      <c r="L199" s="31">
        <v>54019.7734375</v>
      </c>
      <c r="M199" s="32">
        <v>18013.744140625</v>
      </c>
      <c r="N199" s="33">
        <v>4544.08984375</v>
      </c>
      <c r="P199">
        <v>189</v>
      </c>
    </row>
    <row r="200" spans="1:16" ht="14.25">
      <c r="A200">
        <v>190</v>
      </c>
      <c r="B200" s="28" t="s">
        <v>531</v>
      </c>
      <c r="C200" s="48">
        <v>78039.578125</v>
      </c>
      <c r="D200" s="29">
        <v>61826.98828125</v>
      </c>
      <c r="E200" s="49">
        <v>11992.9697265625</v>
      </c>
      <c r="F200" s="49">
        <v>4219.63037109375</v>
      </c>
      <c r="G200" s="27"/>
      <c r="H200" s="27">
        <v>6</v>
      </c>
      <c r="I200">
        <f>VLOOKUP(B200,Popolazione!B:D,3,FALSE)</f>
        <v>64</v>
      </c>
      <c r="J200" s="55" t="s">
        <v>1006</v>
      </c>
      <c r="K200" s="30">
        <v>78039.578125</v>
      </c>
      <c r="L200" s="31">
        <v>61826.98828125</v>
      </c>
      <c r="M200" s="32">
        <v>11992.9697265625</v>
      </c>
      <c r="N200" s="33">
        <v>4219.63037109375</v>
      </c>
      <c r="P200">
        <v>190</v>
      </c>
    </row>
    <row r="201" spans="1:16" ht="14.25">
      <c r="A201">
        <v>191</v>
      </c>
      <c r="B201" s="28" t="s">
        <v>559</v>
      </c>
      <c r="C201" s="48">
        <v>79753.7265625</v>
      </c>
      <c r="D201" s="29">
        <v>59030.70703125</v>
      </c>
      <c r="E201" s="49">
        <v>13520.427734375</v>
      </c>
      <c r="F201" s="49">
        <v>7202.58544921875</v>
      </c>
      <c r="G201" s="27"/>
      <c r="H201" s="27">
        <v>5</v>
      </c>
      <c r="I201">
        <f>VLOOKUP(B201,Popolazione!B:D,3,FALSE)</f>
        <v>59</v>
      </c>
      <c r="J201" s="55" t="s">
        <v>888</v>
      </c>
      <c r="K201" s="30">
        <v>79753.7265625</v>
      </c>
      <c r="L201" s="31">
        <v>59030.70703125</v>
      </c>
      <c r="M201" s="32">
        <v>13520.427734375</v>
      </c>
      <c r="N201" s="33">
        <v>7202.58544921875</v>
      </c>
      <c r="P201">
        <v>191</v>
      </c>
    </row>
    <row r="202" spans="1:16" ht="14.25">
      <c r="A202">
        <v>192</v>
      </c>
      <c r="B202" s="28" t="s">
        <v>561</v>
      </c>
      <c r="C202" s="48">
        <v>82443.75</v>
      </c>
      <c r="D202" s="29">
        <v>62866.078125</v>
      </c>
      <c r="E202" s="49">
        <v>13614.37890625</v>
      </c>
      <c r="F202" s="49">
        <v>5963.29052734375</v>
      </c>
      <c r="G202" s="27"/>
      <c r="H202" s="27">
        <v>13</v>
      </c>
      <c r="I202">
        <f>VLOOKUP(B202,Popolazione!B:D,3,FALSE)</f>
        <v>107</v>
      </c>
      <c r="J202" s="55" t="s">
        <v>1036</v>
      </c>
      <c r="K202" s="30">
        <v>82443.75</v>
      </c>
      <c r="L202" s="31">
        <v>62866.078125</v>
      </c>
      <c r="M202" s="32">
        <v>13614.37890625</v>
      </c>
      <c r="N202" s="33">
        <v>5963.29052734375</v>
      </c>
      <c r="P202">
        <v>192</v>
      </c>
    </row>
    <row r="203" spans="3:8" ht="14.25">
      <c r="C203" s="44">
        <f>AVERAGE(C11:C202)</f>
        <v>25743.332041422527</v>
      </c>
      <c r="D203" s="44">
        <f>AVERAGE(D11:D202)</f>
        <v>11793.240964730581</v>
      </c>
      <c r="E203" s="44">
        <f>AVERAGE(E11:E202)</f>
        <v>11290.086550394693</v>
      </c>
      <c r="F203" s="44">
        <f>AVERAGE(F11:F202)</f>
        <v>2660.0044371287026</v>
      </c>
      <c r="G203" s="27"/>
      <c r="H203" s="27"/>
    </row>
    <row r="204" spans="7:8" ht="14.25">
      <c r="G204" s="27"/>
      <c r="H204" s="27"/>
    </row>
    <row r="205" spans="2:10" s="66" customFormat="1" ht="15">
      <c r="B205" s="69"/>
      <c r="C205" s="66" t="s">
        <v>1089</v>
      </c>
      <c r="J205" s="66" t="s">
        <v>1088</v>
      </c>
    </row>
    <row r="206" spans="2:15" s="66" customFormat="1" ht="69">
      <c r="B206" s="67" t="s">
        <v>1084</v>
      </c>
      <c r="C206" s="74" t="s">
        <v>880</v>
      </c>
      <c r="D206" s="74" t="s">
        <v>881</v>
      </c>
      <c r="E206" s="74" t="s">
        <v>882</v>
      </c>
      <c r="F206" s="74" t="s">
        <v>883</v>
      </c>
      <c r="G206" s="75"/>
      <c r="H206" s="74" t="s">
        <v>1083</v>
      </c>
      <c r="I206" s="75"/>
      <c r="J206" s="74" t="s">
        <v>880</v>
      </c>
      <c r="K206" s="74" t="s">
        <v>881</v>
      </c>
      <c r="L206" s="74" t="s">
        <v>882</v>
      </c>
      <c r="M206" s="74" t="s">
        <v>883</v>
      </c>
      <c r="N206" s="75"/>
      <c r="O206" s="74" t="s">
        <v>1083</v>
      </c>
    </row>
    <row r="207" spans="2:10" s="66" customFormat="1" ht="9" customHeight="1">
      <c r="B207" s="69"/>
      <c r="I207" s="75"/>
      <c r="J207" s="71"/>
    </row>
    <row r="208" spans="2:15" s="66" customFormat="1" ht="15">
      <c r="B208" s="84" t="s">
        <v>1087</v>
      </c>
      <c r="C208" s="56">
        <v>11244.7275390625</v>
      </c>
      <c r="D208" s="57">
        <v>494.9688415527344</v>
      </c>
      <c r="E208" s="58">
        <v>9983.791015625</v>
      </c>
      <c r="F208" s="58">
        <v>765.96728515625</v>
      </c>
      <c r="G208" s="72"/>
      <c r="H208" s="68">
        <v>5</v>
      </c>
      <c r="I208" s="75"/>
      <c r="J208" s="73" t="str">
        <f aca="true" t="shared" si="0" ref="J208:J224">IF(C208&lt;11999,"BUONA",IF(C208&gt;20000,"scarsa","Media"))</f>
        <v>BUONA</v>
      </c>
      <c r="K208" s="73" t="str">
        <f aca="true" t="shared" si="1" ref="K208:K224">IF(D208&lt;549,"BUONA",IF(D208&gt;1000,"scarsa","Media"))</f>
        <v>BUONA</v>
      </c>
      <c r="L208" s="73" t="str">
        <f aca="true" t="shared" si="2" ref="L208:L224">IF(E208&lt;9999,"BUONA",IF(E208&gt;11000,"scarsa","Media"))</f>
        <v>BUONA</v>
      </c>
      <c r="M208" s="73" t="str">
        <f aca="true" t="shared" si="3" ref="M208:M224">IF(F208&lt;899,"BUONA",IF(F208&gt;5000,"scarsa","Media"))</f>
        <v>BUONA</v>
      </c>
      <c r="N208" s="70"/>
      <c r="O208" s="73" t="str">
        <f aca="true" t="shared" si="4" ref="O208:O224">IF(H208&lt;8,"BUONA",IF(H208&gt;10,"scarsa","Media"))</f>
        <v>BUONA</v>
      </c>
    </row>
    <row r="209" spans="2:15" s="66" customFormat="1" ht="15">
      <c r="B209" s="65" t="s">
        <v>383</v>
      </c>
      <c r="C209" s="59">
        <v>10744.9248046875</v>
      </c>
      <c r="D209" s="60">
        <v>473.9610900878906</v>
      </c>
      <c r="E209" s="61">
        <v>9420.4287109375</v>
      </c>
      <c r="F209" s="61">
        <v>850.5355224609375</v>
      </c>
      <c r="G209" s="72"/>
      <c r="H209" s="68">
        <v>11</v>
      </c>
      <c r="I209" s="75"/>
      <c r="J209" s="73" t="str">
        <f t="shared" si="0"/>
        <v>BUONA</v>
      </c>
      <c r="K209" s="73" t="str">
        <f t="shared" si="1"/>
        <v>BUONA</v>
      </c>
      <c r="L209" s="73" t="str">
        <f t="shared" si="2"/>
        <v>BUONA</v>
      </c>
      <c r="M209" s="73" t="str">
        <f t="shared" si="3"/>
        <v>BUONA</v>
      </c>
      <c r="N209" s="70"/>
      <c r="O209" s="73" t="str">
        <f t="shared" si="4"/>
        <v>scarsa</v>
      </c>
    </row>
    <row r="210" spans="2:15" s="66" customFormat="1" ht="15">
      <c r="B210" s="65" t="s">
        <v>384</v>
      </c>
      <c r="C210" s="59">
        <v>11070.248046875</v>
      </c>
      <c r="D210" s="60">
        <v>485.736328125</v>
      </c>
      <c r="E210" s="61">
        <v>9516.890625</v>
      </c>
      <c r="F210" s="61">
        <v>1067.620849609375</v>
      </c>
      <c r="G210" s="72"/>
      <c r="H210" s="68">
        <v>9</v>
      </c>
      <c r="I210" s="75"/>
      <c r="J210" s="73" t="str">
        <f t="shared" si="0"/>
        <v>BUONA</v>
      </c>
      <c r="K210" s="73" t="str">
        <f t="shared" si="1"/>
        <v>BUONA</v>
      </c>
      <c r="L210" s="73" t="str">
        <f t="shared" si="2"/>
        <v>BUONA</v>
      </c>
      <c r="M210" s="73" t="str">
        <f t="shared" si="3"/>
        <v>Media</v>
      </c>
      <c r="N210" s="70"/>
      <c r="O210" s="73" t="str">
        <f t="shared" si="4"/>
        <v>Media</v>
      </c>
    </row>
    <row r="211" spans="2:15" s="66" customFormat="1" ht="15">
      <c r="B211" s="65" t="s">
        <v>385</v>
      </c>
      <c r="C211" s="59">
        <v>11478.080078125</v>
      </c>
      <c r="D211" s="60">
        <v>480.6512756347656</v>
      </c>
      <c r="E211" s="61">
        <v>10164.033203125</v>
      </c>
      <c r="F211" s="61">
        <v>833.3966064453125</v>
      </c>
      <c r="G211" s="72"/>
      <c r="H211" s="68">
        <v>10</v>
      </c>
      <c r="I211" s="75"/>
      <c r="J211" s="73" t="str">
        <f t="shared" si="0"/>
        <v>BUONA</v>
      </c>
      <c r="K211" s="73" t="str">
        <f t="shared" si="1"/>
        <v>BUONA</v>
      </c>
      <c r="L211" s="73" t="str">
        <f t="shared" si="2"/>
        <v>Media</v>
      </c>
      <c r="M211" s="73" t="str">
        <f t="shared" si="3"/>
        <v>BUONA</v>
      </c>
      <c r="N211" s="70"/>
      <c r="O211" s="73" t="str">
        <f t="shared" si="4"/>
        <v>Media</v>
      </c>
    </row>
    <row r="212" spans="2:15" s="66" customFormat="1" ht="15">
      <c r="B212" s="65" t="s">
        <v>397</v>
      </c>
      <c r="C212" s="59">
        <v>11826.4091796875</v>
      </c>
      <c r="D212" s="60">
        <v>494.5012512207031</v>
      </c>
      <c r="E212" s="61">
        <v>10404.044921875</v>
      </c>
      <c r="F212" s="61">
        <v>927.8611450195312</v>
      </c>
      <c r="G212" s="72"/>
      <c r="H212" s="68">
        <v>7</v>
      </c>
      <c r="I212" s="75"/>
      <c r="J212" s="73" t="str">
        <f t="shared" si="0"/>
        <v>BUONA</v>
      </c>
      <c r="K212" s="73" t="str">
        <f t="shared" si="1"/>
        <v>BUONA</v>
      </c>
      <c r="L212" s="73" t="str">
        <f t="shared" si="2"/>
        <v>Media</v>
      </c>
      <c r="M212" s="73" t="str">
        <f t="shared" si="3"/>
        <v>Media</v>
      </c>
      <c r="N212" s="70"/>
      <c r="O212" s="73" t="str">
        <f t="shared" si="4"/>
        <v>BUONA</v>
      </c>
    </row>
    <row r="213" spans="2:15" s="66" customFormat="1" ht="15">
      <c r="B213" s="65" t="s">
        <v>390</v>
      </c>
      <c r="C213" s="59">
        <v>11531.146484375</v>
      </c>
      <c r="D213" s="60">
        <v>518.4090576171875</v>
      </c>
      <c r="E213" s="61">
        <v>10109.21484375</v>
      </c>
      <c r="F213" s="61">
        <v>903.5223999023438</v>
      </c>
      <c r="G213" s="72"/>
      <c r="H213" s="68">
        <v>11</v>
      </c>
      <c r="I213" s="75"/>
      <c r="J213" s="73" t="str">
        <f t="shared" si="0"/>
        <v>BUONA</v>
      </c>
      <c r="K213" s="73" t="str">
        <f t="shared" si="1"/>
        <v>BUONA</v>
      </c>
      <c r="L213" s="73" t="str">
        <f t="shared" si="2"/>
        <v>Media</v>
      </c>
      <c r="M213" s="73" t="str">
        <f t="shared" si="3"/>
        <v>Media</v>
      </c>
      <c r="N213" s="70"/>
      <c r="O213" s="73" t="str">
        <f t="shared" si="4"/>
        <v>scarsa</v>
      </c>
    </row>
    <row r="214" spans="2:15" s="66" customFormat="1" ht="15">
      <c r="B214" s="65" t="s">
        <v>389</v>
      </c>
      <c r="C214" s="56">
        <v>11352.0517578125</v>
      </c>
      <c r="D214" s="57">
        <v>609.2071533203125</v>
      </c>
      <c r="E214" s="58">
        <v>9883.2626953125</v>
      </c>
      <c r="F214" s="58">
        <v>859.5819702148438</v>
      </c>
      <c r="G214" s="72"/>
      <c r="H214" s="68">
        <v>10</v>
      </c>
      <c r="I214" s="75"/>
      <c r="J214" s="73" t="str">
        <f t="shared" si="0"/>
        <v>BUONA</v>
      </c>
      <c r="K214" s="73" t="str">
        <f t="shared" si="1"/>
        <v>Media</v>
      </c>
      <c r="L214" s="73" t="str">
        <f t="shared" si="2"/>
        <v>BUONA</v>
      </c>
      <c r="M214" s="73" t="str">
        <f t="shared" si="3"/>
        <v>BUONA</v>
      </c>
      <c r="N214" s="70"/>
      <c r="O214" s="73" t="str">
        <f t="shared" si="4"/>
        <v>Media</v>
      </c>
    </row>
    <row r="215" spans="2:15" s="66" customFormat="1" ht="15">
      <c r="B215" s="65" t="s">
        <v>379</v>
      </c>
      <c r="C215" s="56">
        <v>10169.8251953125</v>
      </c>
      <c r="D215" s="57">
        <v>633.1038818359375</v>
      </c>
      <c r="E215" s="58">
        <v>8577.0009765625</v>
      </c>
      <c r="F215" s="58">
        <v>959.7201538085938</v>
      </c>
      <c r="G215" s="72"/>
      <c r="H215" s="68">
        <v>9</v>
      </c>
      <c r="I215" s="75"/>
      <c r="J215" s="73" t="str">
        <f t="shared" si="0"/>
        <v>BUONA</v>
      </c>
      <c r="K215" s="73" t="str">
        <f t="shared" si="1"/>
        <v>Media</v>
      </c>
      <c r="L215" s="73" t="str">
        <f t="shared" si="2"/>
        <v>BUONA</v>
      </c>
      <c r="M215" s="73" t="str">
        <f t="shared" si="3"/>
        <v>Media</v>
      </c>
      <c r="N215" s="70"/>
      <c r="O215" s="73" t="str">
        <f t="shared" si="4"/>
        <v>Media</v>
      </c>
    </row>
    <row r="216" spans="2:15" s="66" customFormat="1" ht="15">
      <c r="B216" s="65" t="s">
        <v>401</v>
      </c>
      <c r="C216" s="56">
        <v>12536.015625</v>
      </c>
      <c r="D216" s="57">
        <v>488.0090637207031</v>
      </c>
      <c r="E216" s="58">
        <v>11311.5087890625</v>
      </c>
      <c r="F216" s="58">
        <v>736.4976806640625</v>
      </c>
      <c r="G216" s="72"/>
      <c r="H216" s="68">
        <v>8</v>
      </c>
      <c r="I216" s="75"/>
      <c r="J216" s="73" t="str">
        <f t="shared" si="0"/>
        <v>Media</v>
      </c>
      <c r="K216" s="73" t="str">
        <f t="shared" si="1"/>
        <v>BUONA</v>
      </c>
      <c r="L216" s="73" t="str">
        <f t="shared" si="2"/>
        <v>scarsa</v>
      </c>
      <c r="M216" s="73" t="str">
        <f t="shared" si="3"/>
        <v>BUONA</v>
      </c>
      <c r="N216" s="70"/>
      <c r="O216" s="73" t="str">
        <f t="shared" si="4"/>
        <v>Media</v>
      </c>
    </row>
    <row r="217" spans="2:15" s="66" customFormat="1" ht="15">
      <c r="B217" s="65" t="s">
        <v>413</v>
      </c>
      <c r="C217" s="59">
        <v>13446.796875</v>
      </c>
      <c r="D217" s="60">
        <v>486.1255187988281</v>
      </c>
      <c r="E217" s="61">
        <v>11970.9365234375</v>
      </c>
      <c r="F217" s="61">
        <v>989.7350463867188</v>
      </c>
      <c r="G217" s="72"/>
      <c r="H217" s="68">
        <v>7</v>
      </c>
      <c r="I217" s="75"/>
      <c r="J217" s="73" t="str">
        <f t="shared" si="0"/>
        <v>Media</v>
      </c>
      <c r="K217" s="73" t="str">
        <f t="shared" si="1"/>
        <v>BUONA</v>
      </c>
      <c r="L217" s="73" t="str">
        <f t="shared" si="2"/>
        <v>scarsa</v>
      </c>
      <c r="M217" s="73" t="str">
        <f t="shared" si="3"/>
        <v>Media</v>
      </c>
      <c r="N217" s="70"/>
      <c r="O217" s="73" t="str">
        <f t="shared" si="4"/>
        <v>BUONA</v>
      </c>
    </row>
    <row r="218" spans="2:15" s="66" customFormat="1" ht="15">
      <c r="B218" s="65" t="s">
        <v>388</v>
      </c>
      <c r="C218" s="56">
        <v>12262.412109375</v>
      </c>
      <c r="D218" s="57">
        <v>578.55908203125</v>
      </c>
      <c r="E218" s="58">
        <v>10516.71875</v>
      </c>
      <c r="F218" s="58">
        <v>1167.133056640625</v>
      </c>
      <c r="G218" s="72"/>
      <c r="H218" s="68">
        <v>4</v>
      </c>
      <c r="I218" s="75"/>
      <c r="J218" s="73" t="str">
        <f t="shared" si="0"/>
        <v>Media</v>
      </c>
      <c r="K218" s="73" t="str">
        <f t="shared" si="1"/>
        <v>Media</v>
      </c>
      <c r="L218" s="73" t="str">
        <f t="shared" si="2"/>
        <v>Media</v>
      </c>
      <c r="M218" s="73" t="str">
        <f t="shared" si="3"/>
        <v>Media</v>
      </c>
      <c r="N218" s="70"/>
      <c r="O218" s="73" t="str">
        <f t="shared" si="4"/>
        <v>BUONA</v>
      </c>
    </row>
    <row r="219" spans="2:15" s="66" customFormat="1" ht="15">
      <c r="B219" s="65" t="s">
        <v>400</v>
      </c>
      <c r="C219" s="56">
        <v>12871.4111328125</v>
      </c>
      <c r="D219" s="57">
        <v>674.41259765625</v>
      </c>
      <c r="E219" s="58">
        <v>11489.072265625</v>
      </c>
      <c r="F219" s="58">
        <v>707.9266357421875</v>
      </c>
      <c r="G219" s="72"/>
      <c r="H219" s="68">
        <v>9</v>
      </c>
      <c r="I219" s="75"/>
      <c r="J219" s="73" t="str">
        <f t="shared" si="0"/>
        <v>Media</v>
      </c>
      <c r="K219" s="73" t="str">
        <f t="shared" si="1"/>
        <v>Media</v>
      </c>
      <c r="L219" s="73" t="str">
        <f t="shared" si="2"/>
        <v>scarsa</v>
      </c>
      <c r="M219" s="73" t="str">
        <f t="shared" si="3"/>
        <v>BUONA</v>
      </c>
      <c r="N219" s="70"/>
      <c r="O219" s="73" t="str">
        <f t="shared" si="4"/>
        <v>Media</v>
      </c>
    </row>
    <row r="220" spans="2:15" s="66" customFormat="1" ht="15">
      <c r="B220" s="65" t="s">
        <v>610</v>
      </c>
      <c r="C220" s="56">
        <v>13937.3359375</v>
      </c>
      <c r="D220" s="57">
        <v>851.2157592773438</v>
      </c>
      <c r="E220" s="58">
        <v>11672.708984375</v>
      </c>
      <c r="F220" s="58">
        <v>1413.41064453125</v>
      </c>
      <c r="G220" s="72"/>
      <c r="H220" s="68">
        <v>16</v>
      </c>
      <c r="I220" s="75"/>
      <c r="J220" s="73" t="str">
        <f t="shared" si="0"/>
        <v>Media</v>
      </c>
      <c r="K220" s="73" t="str">
        <f t="shared" si="1"/>
        <v>Media</v>
      </c>
      <c r="L220" s="73" t="str">
        <f t="shared" si="2"/>
        <v>scarsa</v>
      </c>
      <c r="M220" s="73" t="str">
        <f t="shared" si="3"/>
        <v>Media</v>
      </c>
      <c r="N220" s="70"/>
      <c r="O220" s="73" t="str">
        <f t="shared" si="4"/>
        <v>scarsa</v>
      </c>
    </row>
    <row r="221" spans="2:15" s="66" customFormat="1" ht="15">
      <c r="B221" s="65" t="s">
        <v>609</v>
      </c>
      <c r="C221" s="62">
        <v>15278.8212890625</v>
      </c>
      <c r="D221" s="63">
        <v>2428.960205078125</v>
      </c>
      <c r="E221" s="64">
        <v>10744.6630859375</v>
      </c>
      <c r="F221" s="64">
        <v>2105.19873046875</v>
      </c>
      <c r="G221" s="72"/>
      <c r="H221" s="68">
        <v>5</v>
      </c>
      <c r="I221" s="75"/>
      <c r="J221" s="73" t="str">
        <f t="shared" si="0"/>
        <v>Media</v>
      </c>
      <c r="K221" s="73" t="str">
        <f t="shared" si="1"/>
        <v>scarsa</v>
      </c>
      <c r="L221" s="73" t="str">
        <f t="shared" si="2"/>
        <v>Media</v>
      </c>
      <c r="M221" s="73" t="str">
        <f t="shared" si="3"/>
        <v>Media</v>
      </c>
      <c r="N221" s="70"/>
      <c r="O221" s="73" t="str">
        <f t="shared" si="4"/>
        <v>BUONA</v>
      </c>
    </row>
    <row r="222" spans="2:15" s="66" customFormat="1" ht="15">
      <c r="B222" s="65" t="s">
        <v>451</v>
      </c>
      <c r="C222" s="56">
        <v>19475.095703125</v>
      </c>
      <c r="D222" s="57">
        <v>4076.084228515625</v>
      </c>
      <c r="E222" s="58">
        <v>12437.78515625</v>
      </c>
      <c r="F222" s="58">
        <v>2961.226806640625</v>
      </c>
      <c r="G222" s="72"/>
      <c r="H222" s="68">
        <v>9</v>
      </c>
      <c r="I222" s="75"/>
      <c r="J222" s="73" t="str">
        <f t="shared" si="0"/>
        <v>Media</v>
      </c>
      <c r="K222" s="73" t="str">
        <f t="shared" si="1"/>
        <v>scarsa</v>
      </c>
      <c r="L222" s="73" t="str">
        <f t="shared" si="2"/>
        <v>scarsa</v>
      </c>
      <c r="M222" s="73" t="str">
        <f t="shared" si="3"/>
        <v>Media</v>
      </c>
      <c r="N222" s="70"/>
      <c r="O222" s="73" t="str">
        <f t="shared" si="4"/>
        <v>Media</v>
      </c>
    </row>
    <row r="223" spans="2:15" s="66" customFormat="1" ht="15">
      <c r="B223" s="65" t="s">
        <v>511</v>
      </c>
      <c r="C223" s="62">
        <v>27315.662109375</v>
      </c>
      <c r="D223" s="63">
        <v>12003.5302734375</v>
      </c>
      <c r="E223" s="64">
        <v>11750.8837890625</v>
      </c>
      <c r="F223" s="64">
        <v>3561.250244140625</v>
      </c>
      <c r="G223" s="72"/>
      <c r="H223" s="68">
        <v>2</v>
      </c>
      <c r="I223" s="75"/>
      <c r="J223" s="73" t="str">
        <f t="shared" si="0"/>
        <v>scarsa</v>
      </c>
      <c r="K223" s="73" t="str">
        <f t="shared" si="1"/>
        <v>scarsa</v>
      </c>
      <c r="L223" s="73" t="str">
        <f t="shared" si="2"/>
        <v>scarsa</v>
      </c>
      <c r="M223" s="73" t="str">
        <f t="shared" si="3"/>
        <v>Media</v>
      </c>
      <c r="N223" s="70"/>
      <c r="O223" s="73" t="str">
        <f t="shared" si="4"/>
        <v>BUONA</v>
      </c>
    </row>
    <row r="224" spans="2:15" s="66" customFormat="1" ht="15">
      <c r="B224" s="65" t="s">
        <v>485</v>
      </c>
      <c r="C224" s="56">
        <v>27884.6640625</v>
      </c>
      <c r="D224" s="57">
        <v>2358.197021484375</v>
      </c>
      <c r="E224" s="58">
        <v>19054.505859375</v>
      </c>
      <c r="F224" s="58">
        <v>6471.96240234375</v>
      </c>
      <c r="G224" s="72"/>
      <c r="H224" s="68">
        <v>5</v>
      </c>
      <c r="I224" s="75"/>
      <c r="J224" s="73" t="str">
        <f t="shared" si="0"/>
        <v>scarsa</v>
      </c>
      <c r="K224" s="73" t="str">
        <f t="shared" si="1"/>
        <v>scarsa</v>
      </c>
      <c r="L224" s="73" t="str">
        <f t="shared" si="2"/>
        <v>scarsa</v>
      </c>
      <c r="M224" s="73" t="str">
        <f t="shared" si="3"/>
        <v>scarsa</v>
      </c>
      <c r="N224" s="70"/>
      <c r="O224" s="73" t="str">
        <f t="shared" si="4"/>
        <v>BUONA</v>
      </c>
    </row>
    <row r="225" s="66" customFormat="1" ht="15"/>
    <row r="226" spans="1:15" ht="15">
      <c r="A226">
        <v>1</v>
      </c>
      <c r="B226" s="78" t="s">
        <v>382</v>
      </c>
      <c r="C226" s="81">
        <v>9803.2978515625</v>
      </c>
      <c r="D226" s="81">
        <v>431.4928894042969</v>
      </c>
      <c r="E226" s="81">
        <v>8434.4326171875</v>
      </c>
      <c r="F226" s="81">
        <v>937.3728637695312</v>
      </c>
      <c r="G226" s="76"/>
      <c r="H226" s="80">
        <v>4</v>
      </c>
      <c r="I226" s="75"/>
      <c r="J226" s="73" t="str">
        <f aca="true" t="shared" si="5" ref="J226:J257">IF(C226&lt;15999,"BUONA",IF(C226&gt;30000,"scarsa","Media"))</f>
        <v>BUONA</v>
      </c>
      <c r="K226" s="82" t="str">
        <f aca="true" t="shared" si="6" ref="K226:K257">IF(D226&lt;3499,"BUONA",IF(D226&gt;15000,"scarsa","Media"))</f>
        <v>BUONA</v>
      </c>
      <c r="L226" s="73" t="str">
        <f aca="true" t="shared" si="7" ref="L226:L257">IF(E226&lt;9999,"BUONA",IF(E226&gt;12000,"scarsa","Media"))</f>
        <v>BUONA</v>
      </c>
      <c r="M226" s="82" t="str">
        <f aca="true" t="shared" si="8" ref="M226:M257">IF(F226&lt;1999,"BUONA",IF(F226&gt;5000,"scarsa","Media"))</f>
        <v>BUONA</v>
      </c>
      <c r="N226" s="70"/>
      <c r="O226" s="77" t="str">
        <f aca="true" t="shared" si="9" ref="O226:O257">IF(H226="","z.n.d.",IF(H226&lt;6,"BUONA",IF(H226&gt;9,"scarsa","Media")))</f>
        <v>BUONA</v>
      </c>
    </row>
    <row r="227" spans="1:15" ht="15">
      <c r="A227">
        <v>4</v>
      </c>
      <c r="B227" s="78" t="s">
        <v>410</v>
      </c>
      <c r="C227" s="81">
        <v>10035.92578125</v>
      </c>
      <c r="D227" s="81">
        <v>1284.3189697265625</v>
      </c>
      <c r="E227" s="81">
        <v>7492.65478515625</v>
      </c>
      <c r="F227" s="81">
        <v>1258.9520263671875</v>
      </c>
      <c r="G227" s="76"/>
      <c r="H227" s="80">
        <v>3</v>
      </c>
      <c r="J227" s="73" t="str">
        <f t="shared" si="5"/>
        <v>BUONA</v>
      </c>
      <c r="K227" s="82" t="str">
        <f t="shared" si="6"/>
        <v>BUONA</v>
      </c>
      <c r="L227" s="73" t="str">
        <f t="shared" si="7"/>
        <v>BUONA</v>
      </c>
      <c r="M227" s="82" t="str">
        <f t="shared" si="8"/>
        <v>BUONA</v>
      </c>
      <c r="N227" s="70"/>
      <c r="O227" s="77" t="str">
        <f t="shared" si="9"/>
        <v>BUONA</v>
      </c>
    </row>
    <row r="228" spans="1:15" ht="15">
      <c r="A228">
        <v>6</v>
      </c>
      <c r="B228" s="78" t="s">
        <v>431</v>
      </c>
      <c r="C228" s="81">
        <v>10301.115234375</v>
      </c>
      <c r="D228" s="81">
        <v>1228.3948974609375</v>
      </c>
      <c r="E228" s="81">
        <v>7870.68310546875</v>
      </c>
      <c r="F228" s="81">
        <v>1202.037109375</v>
      </c>
      <c r="G228" s="76"/>
      <c r="H228" s="80">
        <v>3</v>
      </c>
      <c r="J228" s="73" t="str">
        <f t="shared" si="5"/>
        <v>BUONA</v>
      </c>
      <c r="K228" s="82" t="str">
        <f t="shared" si="6"/>
        <v>BUONA</v>
      </c>
      <c r="L228" s="73" t="str">
        <f t="shared" si="7"/>
        <v>BUONA</v>
      </c>
      <c r="M228" s="82" t="str">
        <f t="shared" si="8"/>
        <v>BUONA</v>
      </c>
      <c r="N228" s="70"/>
      <c r="O228" s="77" t="str">
        <f t="shared" si="9"/>
        <v>BUONA</v>
      </c>
    </row>
    <row r="229" spans="1:15" ht="15">
      <c r="A229">
        <v>7</v>
      </c>
      <c r="B229" s="78" t="s">
        <v>566</v>
      </c>
      <c r="C229" s="81">
        <v>10542.4892578125</v>
      </c>
      <c r="D229" s="81">
        <v>1060.0582275390625</v>
      </c>
      <c r="E229" s="81">
        <v>8755.919921875</v>
      </c>
      <c r="F229" s="81">
        <v>726.5118408203125</v>
      </c>
      <c r="G229" s="76"/>
      <c r="H229" s="80">
        <v>4</v>
      </c>
      <c r="J229" s="73" t="str">
        <f t="shared" si="5"/>
        <v>BUONA</v>
      </c>
      <c r="K229" s="82" t="str">
        <f t="shared" si="6"/>
        <v>BUONA</v>
      </c>
      <c r="L229" s="73" t="str">
        <f t="shared" si="7"/>
        <v>BUONA</v>
      </c>
      <c r="M229" s="82" t="str">
        <f t="shared" si="8"/>
        <v>BUONA</v>
      </c>
      <c r="N229" s="70"/>
      <c r="O229" s="77" t="str">
        <f t="shared" si="9"/>
        <v>BUONA</v>
      </c>
    </row>
    <row r="230" spans="1:15" ht="15">
      <c r="A230">
        <v>10</v>
      </c>
      <c r="B230" s="78" t="s">
        <v>570</v>
      </c>
      <c r="C230" s="81">
        <v>11015.7744140625</v>
      </c>
      <c r="D230" s="81">
        <v>564.5361938476562</v>
      </c>
      <c r="E230" s="81">
        <v>9480.0498046875</v>
      </c>
      <c r="F230" s="81">
        <v>971.1878051757812</v>
      </c>
      <c r="G230" s="76"/>
      <c r="H230" s="80">
        <v>5</v>
      </c>
      <c r="J230" s="73" t="str">
        <f t="shared" si="5"/>
        <v>BUONA</v>
      </c>
      <c r="K230" s="82" t="str">
        <f t="shared" si="6"/>
        <v>BUONA</v>
      </c>
      <c r="L230" s="73" t="str">
        <f t="shared" si="7"/>
        <v>BUONA</v>
      </c>
      <c r="M230" s="82" t="str">
        <f t="shared" si="8"/>
        <v>BUONA</v>
      </c>
      <c r="N230" s="70"/>
      <c r="O230" s="77" t="str">
        <f t="shared" si="9"/>
        <v>BUONA</v>
      </c>
    </row>
    <row r="231" spans="1:15" ht="18">
      <c r="A231">
        <v>13</v>
      </c>
      <c r="B231" s="79" t="s">
        <v>380</v>
      </c>
      <c r="C231" s="81">
        <v>11244.7275390625</v>
      </c>
      <c r="D231" s="81">
        <v>494.9688415527344</v>
      </c>
      <c r="E231" s="81">
        <v>9983.791015625</v>
      </c>
      <c r="F231" s="81">
        <v>765.96728515625</v>
      </c>
      <c r="G231" s="76"/>
      <c r="H231" s="80">
        <v>5</v>
      </c>
      <c r="J231" s="73" t="str">
        <f t="shared" si="5"/>
        <v>BUONA</v>
      </c>
      <c r="K231" s="82" t="str">
        <f t="shared" si="6"/>
        <v>BUONA</v>
      </c>
      <c r="L231" s="73" t="str">
        <f t="shared" si="7"/>
        <v>BUONA</v>
      </c>
      <c r="M231" s="82" t="str">
        <f t="shared" si="8"/>
        <v>BUONA</v>
      </c>
      <c r="N231" s="70"/>
      <c r="O231" s="77" t="str">
        <f t="shared" si="9"/>
        <v>BUONA</v>
      </c>
    </row>
    <row r="232" spans="1:15" ht="15">
      <c r="A232">
        <v>14</v>
      </c>
      <c r="B232" s="78" t="s">
        <v>419</v>
      </c>
      <c r="C232" s="81">
        <v>11351.4208984375</v>
      </c>
      <c r="D232" s="81">
        <v>1599.4498291015625</v>
      </c>
      <c r="E232" s="81">
        <v>8612.12109375</v>
      </c>
      <c r="F232" s="81">
        <v>1139.8514404296875</v>
      </c>
      <c r="G232" s="76"/>
      <c r="H232" s="80">
        <v>3</v>
      </c>
      <c r="J232" s="73" t="str">
        <f t="shared" si="5"/>
        <v>BUONA</v>
      </c>
      <c r="K232" s="82" t="str">
        <f t="shared" si="6"/>
        <v>BUONA</v>
      </c>
      <c r="L232" s="73" t="str">
        <f t="shared" si="7"/>
        <v>BUONA</v>
      </c>
      <c r="M232" s="82" t="str">
        <f t="shared" si="8"/>
        <v>BUONA</v>
      </c>
      <c r="N232" s="70"/>
      <c r="O232" s="77" t="str">
        <f t="shared" si="9"/>
        <v>BUONA</v>
      </c>
    </row>
    <row r="233" spans="1:15" ht="15">
      <c r="A233">
        <v>24</v>
      </c>
      <c r="B233" s="78" t="s">
        <v>429</v>
      </c>
      <c r="C233" s="81">
        <v>11891.70703125</v>
      </c>
      <c r="D233" s="81">
        <v>1816.2794189453125</v>
      </c>
      <c r="E233" s="81">
        <v>8541.7744140625</v>
      </c>
      <c r="F233" s="81">
        <v>1533.65234375</v>
      </c>
      <c r="G233" s="76"/>
      <c r="H233" s="80">
        <v>3</v>
      </c>
      <c r="J233" s="73" t="str">
        <f t="shared" si="5"/>
        <v>BUONA</v>
      </c>
      <c r="K233" s="82" t="str">
        <f t="shared" si="6"/>
        <v>BUONA</v>
      </c>
      <c r="L233" s="73" t="str">
        <f t="shared" si="7"/>
        <v>BUONA</v>
      </c>
      <c r="M233" s="82" t="str">
        <f t="shared" si="8"/>
        <v>BUONA</v>
      </c>
      <c r="N233" s="70"/>
      <c r="O233" s="77" t="str">
        <f t="shared" si="9"/>
        <v>BUONA</v>
      </c>
    </row>
    <row r="234" spans="1:15" ht="15">
      <c r="A234">
        <v>26</v>
      </c>
      <c r="B234" s="78" t="s">
        <v>430</v>
      </c>
      <c r="C234" s="81">
        <v>12015.2216796875</v>
      </c>
      <c r="D234" s="81">
        <v>1375.4425048828125</v>
      </c>
      <c r="E234" s="81">
        <v>9269.611328125</v>
      </c>
      <c r="F234" s="81">
        <v>1370.1673583984375</v>
      </c>
      <c r="G234" s="76"/>
      <c r="H234" s="80">
        <v>5</v>
      </c>
      <c r="J234" s="73" t="str">
        <f t="shared" si="5"/>
        <v>BUONA</v>
      </c>
      <c r="K234" s="82" t="str">
        <f t="shared" si="6"/>
        <v>BUONA</v>
      </c>
      <c r="L234" s="73" t="str">
        <f t="shared" si="7"/>
        <v>BUONA</v>
      </c>
      <c r="M234" s="82" t="str">
        <f t="shared" si="8"/>
        <v>BUONA</v>
      </c>
      <c r="N234" s="70"/>
      <c r="O234" s="77" t="str">
        <f t="shared" si="9"/>
        <v>BUONA</v>
      </c>
    </row>
    <row r="235" spans="1:15" ht="15">
      <c r="A235">
        <v>39</v>
      </c>
      <c r="B235" s="78" t="s">
        <v>445</v>
      </c>
      <c r="C235" s="81">
        <v>13660.03515625</v>
      </c>
      <c r="D235" s="81">
        <v>2971.813232421875</v>
      </c>
      <c r="E235" s="81">
        <v>9157.0712890625</v>
      </c>
      <c r="F235" s="81">
        <v>1531.1507568359375</v>
      </c>
      <c r="G235" s="76"/>
      <c r="H235" s="80">
        <v>3</v>
      </c>
      <c r="J235" s="73" t="str">
        <f t="shared" si="5"/>
        <v>BUONA</v>
      </c>
      <c r="K235" s="82" t="str">
        <f t="shared" si="6"/>
        <v>BUONA</v>
      </c>
      <c r="L235" s="73" t="str">
        <f t="shared" si="7"/>
        <v>BUONA</v>
      </c>
      <c r="M235" s="82" t="str">
        <f t="shared" si="8"/>
        <v>BUONA</v>
      </c>
      <c r="N235" s="70"/>
      <c r="O235" s="77" t="str">
        <f t="shared" si="9"/>
        <v>BUONA</v>
      </c>
    </row>
    <row r="236" spans="1:15" ht="15">
      <c r="A236">
        <v>2</v>
      </c>
      <c r="B236" s="78" t="s">
        <v>417</v>
      </c>
      <c r="C236" s="81">
        <v>9828.875</v>
      </c>
      <c r="D236" s="81">
        <v>1090.659423828125</v>
      </c>
      <c r="E236" s="81">
        <v>7575.36474609375</v>
      </c>
      <c r="F236" s="81">
        <v>1162.8497314453125</v>
      </c>
      <c r="G236" s="76"/>
      <c r="H236" s="80">
        <v>7</v>
      </c>
      <c r="J236" s="73" t="str">
        <f t="shared" si="5"/>
        <v>BUONA</v>
      </c>
      <c r="K236" s="82" t="str">
        <f t="shared" si="6"/>
        <v>BUONA</v>
      </c>
      <c r="L236" s="73" t="str">
        <f t="shared" si="7"/>
        <v>BUONA</v>
      </c>
      <c r="M236" s="82" t="str">
        <f t="shared" si="8"/>
        <v>BUONA</v>
      </c>
      <c r="N236" s="70"/>
      <c r="O236" s="77" t="str">
        <f t="shared" si="9"/>
        <v>Media</v>
      </c>
    </row>
    <row r="237" spans="1:15" ht="18">
      <c r="A237">
        <v>5</v>
      </c>
      <c r="B237" s="79" t="s">
        <v>379</v>
      </c>
      <c r="C237" s="81">
        <v>10169.8251953125</v>
      </c>
      <c r="D237" s="81">
        <v>633.1038818359375</v>
      </c>
      <c r="E237" s="81">
        <v>8577.0009765625</v>
      </c>
      <c r="F237" s="81">
        <v>959.7201538085938</v>
      </c>
      <c r="G237" s="76"/>
      <c r="H237" s="80">
        <v>9</v>
      </c>
      <c r="J237" s="73" t="str">
        <f t="shared" si="5"/>
        <v>BUONA</v>
      </c>
      <c r="K237" s="82" t="str">
        <f t="shared" si="6"/>
        <v>BUONA</v>
      </c>
      <c r="L237" s="73" t="str">
        <f t="shared" si="7"/>
        <v>BUONA</v>
      </c>
      <c r="M237" s="82" t="str">
        <f t="shared" si="8"/>
        <v>BUONA</v>
      </c>
      <c r="N237" s="70"/>
      <c r="O237" s="77" t="str">
        <f t="shared" si="9"/>
        <v>Media</v>
      </c>
    </row>
    <row r="238" spans="1:15" ht="15">
      <c r="A238">
        <v>8</v>
      </c>
      <c r="B238" s="78" t="s">
        <v>565</v>
      </c>
      <c r="C238" s="81">
        <v>10687.87109375</v>
      </c>
      <c r="D238" s="81">
        <v>460.8482666015625</v>
      </c>
      <c r="E238" s="81">
        <v>9675.349609375</v>
      </c>
      <c r="F238" s="81">
        <v>551.673095703125</v>
      </c>
      <c r="G238" s="76"/>
      <c r="H238" s="80">
        <v>7</v>
      </c>
      <c r="J238" s="73" t="str">
        <f t="shared" si="5"/>
        <v>BUONA</v>
      </c>
      <c r="K238" s="82" t="str">
        <f t="shared" si="6"/>
        <v>BUONA</v>
      </c>
      <c r="L238" s="73" t="str">
        <f t="shared" si="7"/>
        <v>BUONA</v>
      </c>
      <c r="M238" s="82" t="str">
        <f t="shared" si="8"/>
        <v>BUONA</v>
      </c>
      <c r="N238" s="70"/>
      <c r="O238" s="77" t="str">
        <f t="shared" si="9"/>
        <v>Media</v>
      </c>
    </row>
    <row r="239" spans="1:15" ht="18">
      <c r="A239">
        <v>11</v>
      </c>
      <c r="B239" s="79" t="s">
        <v>384</v>
      </c>
      <c r="C239" s="81">
        <v>11070.248046875</v>
      </c>
      <c r="D239" s="81">
        <v>485.736328125</v>
      </c>
      <c r="E239" s="81">
        <v>9516.890625</v>
      </c>
      <c r="F239" s="81">
        <v>1067.620849609375</v>
      </c>
      <c r="G239" s="76"/>
      <c r="H239" s="80">
        <v>9</v>
      </c>
      <c r="J239" s="73" t="str">
        <f t="shared" si="5"/>
        <v>BUONA</v>
      </c>
      <c r="K239" s="82" t="str">
        <f t="shared" si="6"/>
        <v>BUONA</v>
      </c>
      <c r="L239" s="73" t="str">
        <f t="shared" si="7"/>
        <v>BUONA</v>
      </c>
      <c r="M239" s="82" t="str">
        <f t="shared" si="8"/>
        <v>BUONA</v>
      </c>
      <c r="N239" s="70"/>
      <c r="O239" s="77" t="str">
        <f t="shared" si="9"/>
        <v>Media</v>
      </c>
    </row>
    <row r="240" spans="1:15" ht="15">
      <c r="A240">
        <v>44</v>
      </c>
      <c r="B240" s="78" t="s">
        <v>448</v>
      </c>
      <c r="C240" s="81">
        <v>14413.7177734375</v>
      </c>
      <c r="D240" s="81">
        <v>3221.2041015625</v>
      </c>
      <c r="E240" s="81">
        <v>9330.248046875</v>
      </c>
      <c r="F240" s="81">
        <v>1862.265625</v>
      </c>
      <c r="G240" s="76"/>
      <c r="H240" s="80">
        <v>7</v>
      </c>
      <c r="J240" s="73" t="str">
        <f t="shared" si="5"/>
        <v>BUONA</v>
      </c>
      <c r="K240" s="82" t="str">
        <f t="shared" si="6"/>
        <v>BUONA</v>
      </c>
      <c r="L240" s="73" t="str">
        <f t="shared" si="7"/>
        <v>BUONA</v>
      </c>
      <c r="M240" s="82" t="str">
        <f t="shared" si="8"/>
        <v>BUONA</v>
      </c>
      <c r="N240" s="70"/>
      <c r="O240" s="77" t="str">
        <f t="shared" si="9"/>
        <v>Media</v>
      </c>
    </row>
    <row r="241" spans="1:15" ht="15">
      <c r="A241">
        <v>45</v>
      </c>
      <c r="B241" s="78" t="s">
        <v>442</v>
      </c>
      <c r="C241" s="81">
        <v>14616.44140625</v>
      </c>
      <c r="D241" s="81">
        <v>3216.705810546875</v>
      </c>
      <c r="E241" s="81">
        <v>9868.4892578125</v>
      </c>
      <c r="F241" s="81">
        <v>1531.2467041015625</v>
      </c>
      <c r="G241" s="76"/>
      <c r="H241" s="80">
        <v>8</v>
      </c>
      <c r="J241" s="73" t="str">
        <f t="shared" si="5"/>
        <v>BUONA</v>
      </c>
      <c r="K241" s="82" t="str">
        <f t="shared" si="6"/>
        <v>BUONA</v>
      </c>
      <c r="L241" s="73" t="str">
        <f t="shared" si="7"/>
        <v>BUONA</v>
      </c>
      <c r="M241" s="82" t="str">
        <f t="shared" si="8"/>
        <v>BUONA</v>
      </c>
      <c r="N241" s="70"/>
      <c r="O241" s="77" t="str">
        <f t="shared" si="9"/>
        <v>Media</v>
      </c>
    </row>
    <row r="242" spans="1:15" ht="15">
      <c r="A242">
        <v>47</v>
      </c>
      <c r="B242" s="78" t="s">
        <v>1078</v>
      </c>
      <c r="C242" s="81">
        <v>14694.3232421875</v>
      </c>
      <c r="D242" s="81">
        <v>3469.333251953125</v>
      </c>
      <c r="E242" s="81">
        <v>9290.7529296875</v>
      </c>
      <c r="F242" s="81">
        <v>1934.2386474609375</v>
      </c>
      <c r="G242" s="76"/>
      <c r="H242" s="80">
        <v>8</v>
      </c>
      <c r="J242" s="73" t="str">
        <f t="shared" si="5"/>
        <v>BUONA</v>
      </c>
      <c r="K242" s="82" t="str">
        <f t="shared" si="6"/>
        <v>BUONA</v>
      </c>
      <c r="L242" s="73" t="str">
        <f t="shared" si="7"/>
        <v>BUONA</v>
      </c>
      <c r="M242" s="82" t="str">
        <f t="shared" si="8"/>
        <v>BUONA</v>
      </c>
      <c r="N242" s="70"/>
      <c r="O242" s="77" t="str">
        <f t="shared" si="9"/>
        <v>Media</v>
      </c>
    </row>
    <row r="243" spans="1:15" ht="15">
      <c r="A243">
        <v>3</v>
      </c>
      <c r="B243" s="78" t="s">
        <v>386</v>
      </c>
      <c r="C243" s="81">
        <v>10030.7001953125</v>
      </c>
      <c r="D243" s="81">
        <v>670.1712646484375</v>
      </c>
      <c r="E243" s="81">
        <v>8567.3935546875</v>
      </c>
      <c r="F243" s="81">
        <v>793.135009765625</v>
      </c>
      <c r="G243" s="76"/>
      <c r="H243" s="80">
        <v>10</v>
      </c>
      <c r="J243" s="73" t="str">
        <f t="shared" si="5"/>
        <v>BUONA</v>
      </c>
      <c r="K243" s="82" t="str">
        <f t="shared" si="6"/>
        <v>BUONA</v>
      </c>
      <c r="L243" s="73" t="str">
        <f t="shared" si="7"/>
        <v>BUONA</v>
      </c>
      <c r="M243" s="82" t="str">
        <f t="shared" si="8"/>
        <v>BUONA</v>
      </c>
      <c r="N243" s="70"/>
      <c r="O243" s="77" t="str">
        <f t="shared" si="9"/>
        <v>scarsa</v>
      </c>
    </row>
    <row r="244" spans="1:15" ht="18">
      <c r="A244">
        <v>9</v>
      </c>
      <c r="B244" s="79" t="s">
        <v>383</v>
      </c>
      <c r="C244" s="81">
        <v>10744.9248046875</v>
      </c>
      <c r="D244" s="81">
        <v>473.9610900878906</v>
      </c>
      <c r="E244" s="81">
        <v>9420.4287109375</v>
      </c>
      <c r="F244" s="81">
        <v>850.5355224609375</v>
      </c>
      <c r="G244" s="76"/>
      <c r="H244" s="80">
        <v>11</v>
      </c>
      <c r="J244" s="73" t="str">
        <f t="shared" si="5"/>
        <v>BUONA</v>
      </c>
      <c r="K244" s="82" t="str">
        <f t="shared" si="6"/>
        <v>BUONA</v>
      </c>
      <c r="L244" s="73" t="str">
        <f t="shared" si="7"/>
        <v>BUONA</v>
      </c>
      <c r="M244" s="82" t="str">
        <f t="shared" si="8"/>
        <v>BUONA</v>
      </c>
      <c r="N244" s="70"/>
      <c r="O244" s="77" t="str">
        <f t="shared" si="9"/>
        <v>scarsa</v>
      </c>
    </row>
    <row r="245" spans="1:15" ht="15">
      <c r="A245">
        <v>12</v>
      </c>
      <c r="B245" s="78" t="s">
        <v>399</v>
      </c>
      <c r="C245" s="81">
        <v>11141.2216796875</v>
      </c>
      <c r="D245" s="81">
        <v>600.1105346679688</v>
      </c>
      <c r="E245" s="81">
        <v>9874.70703125</v>
      </c>
      <c r="F245" s="81">
        <v>666.4048461914062</v>
      </c>
      <c r="G245" s="76"/>
      <c r="H245" s="80">
        <v>17</v>
      </c>
      <c r="J245" s="73" t="str">
        <f t="shared" si="5"/>
        <v>BUONA</v>
      </c>
      <c r="K245" s="82" t="str">
        <f t="shared" si="6"/>
        <v>BUONA</v>
      </c>
      <c r="L245" s="73" t="str">
        <f t="shared" si="7"/>
        <v>BUONA</v>
      </c>
      <c r="M245" s="82" t="str">
        <f t="shared" si="8"/>
        <v>BUONA</v>
      </c>
      <c r="N245" s="70"/>
      <c r="O245" s="77" t="str">
        <f t="shared" si="9"/>
        <v>scarsa</v>
      </c>
    </row>
    <row r="246" spans="1:15" ht="18">
      <c r="A246">
        <v>15</v>
      </c>
      <c r="B246" s="79" t="s">
        <v>389</v>
      </c>
      <c r="C246" s="81">
        <v>11352.0517578125</v>
      </c>
      <c r="D246" s="81">
        <v>609.2071533203125</v>
      </c>
      <c r="E246" s="81">
        <v>9883.2626953125</v>
      </c>
      <c r="F246" s="81">
        <v>859.5819702148438</v>
      </c>
      <c r="G246" s="76"/>
      <c r="H246" s="80">
        <v>10</v>
      </c>
      <c r="J246" s="73" t="str">
        <f t="shared" si="5"/>
        <v>BUONA</v>
      </c>
      <c r="K246" s="82" t="str">
        <f t="shared" si="6"/>
        <v>BUONA</v>
      </c>
      <c r="L246" s="73" t="str">
        <f t="shared" si="7"/>
        <v>BUONA</v>
      </c>
      <c r="M246" s="82" t="str">
        <f t="shared" si="8"/>
        <v>BUONA</v>
      </c>
      <c r="N246" s="70"/>
      <c r="O246" s="77" t="str">
        <f t="shared" si="9"/>
        <v>scarsa</v>
      </c>
    </row>
    <row r="247" spans="1:15" ht="15">
      <c r="A247">
        <v>19</v>
      </c>
      <c r="B247" s="78" t="s">
        <v>391</v>
      </c>
      <c r="C247" s="81">
        <v>11612.3447265625</v>
      </c>
      <c r="D247" s="81">
        <v>477.29498291015625</v>
      </c>
      <c r="E247" s="81">
        <v>9937.46875</v>
      </c>
      <c r="F247" s="81">
        <v>1197.58154296875</v>
      </c>
      <c r="G247" s="76"/>
      <c r="H247" s="80">
        <v>10</v>
      </c>
      <c r="J247" s="73" t="str">
        <f t="shared" si="5"/>
        <v>BUONA</v>
      </c>
      <c r="K247" s="82" t="str">
        <f t="shared" si="6"/>
        <v>BUONA</v>
      </c>
      <c r="L247" s="73" t="str">
        <f t="shared" si="7"/>
        <v>BUONA</v>
      </c>
      <c r="M247" s="82" t="str">
        <f t="shared" si="8"/>
        <v>BUONA</v>
      </c>
      <c r="N247" s="70"/>
      <c r="O247" s="77" t="str">
        <f t="shared" si="9"/>
        <v>scarsa</v>
      </c>
    </row>
    <row r="248" spans="1:15" ht="15">
      <c r="A248">
        <v>30</v>
      </c>
      <c r="B248" s="78" t="s">
        <v>407</v>
      </c>
      <c r="C248" s="81">
        <v>12518.9638671875</v>
      </c>
      <c r="D248" s="81">
        <v>1415.017578125</v>
      </c>
      <c r="E248" s="81">
        <v>9424.2373046875</v>
      </c>
      <c r="F248" s="81">
        <v>1679.709716796875</v>
      </c>
      <c r="G248" s="76"/>
      <c r="H248" s="80">
        <v>11</v>
      </c>
      <c r="J248" s="73" t="str">
        <f t="shared" si="5"/>
        <v>BUONA</v>
      </c>
      <c r="K248" s="82" t="str">
        <f t="shared" si="6"/>
        <v>BUONA</v>
      </c>
      <c r="L248" s="73" t="str">
        <f t="shared" si="7"/>
        <v>BUONA</v>
      </c>
      <c r="M248" s="82" t="str">
        <f t="shared" si="8"/>
        <v>BUONA</v>
      </c>
      <c r="N248" s="70"/>
      <c r="O248" s="77" t="str">
        <f t="shared" si="9"/>
        <v>scarsa</v>
      </c>
    </row>
    <row r="249" spans="1:15" ht="15">
      <c r="A249">
        <v>59</v>
      </c>
      <c r="B249" s="78" t="s">
        <v>460</v>
      </c>
      <c r="C249" s="81">
        <v>15453.0556640625</v>
      </c>
      <c r="D249" s="81">
        <v>3002.915283203125</v>
      </c>
      <c r="E249" s="81">
        <v>9366.8310546875</v>
      </c>
      <c r="F249" s="81">
        <v>3083.30859375</v>
      </c>
      <c r="G249" s="76"/>
      <c r="H249" s="80">
        <v>5</v>
      </c>
      <c r="J249" s="73" t="str">
        <f t="shared" si="5"/>
        <v>BUONA</v>
      </c>
      <c r="K249" s="82" t="str">
        <f t="shared" si="6"/>
        <v>BUONA</v>
      </c>
      <c r="L249" s="73" t="str">
        <f t="shared" si="7"/>
        <v>BUONA</v>
      </c>
      <c r="M249" s="82" t="str">
        <f t="shared" si="8"/>
        <v>Media</v>
      </c>
      <c r="N249" s="70"/>
      <c r="O249" s="77" t="str">
        <f t="shared" si="9"/>
        <v>BUONA</v>
      </c>
    </row>
    <row r="250" spans="1:15" ht="18">
      <c r="A250">
        <v>28</v>
      </c>
      <c r="B250" s="79" t="s">
        <v>388</v>
      </c>
      <c r="C250" s="81">
        <v>12262.412109375</v>
      </c>
      <c r="D250" s="81">
        <v>578.55908203125</v>
      </c>
      <c r="E250" s="81">
        <v>10516.71875</v>
      </c>
      <c r="F250" s="81">
        <v>1167.133056640625</v>
      </c>
      <c r="G250" s="76"/>
      <c r="H250" s="80">
        <v>4</v>
      </c>
      <c r="J250" s="73" t="str">
        <f t="shared" si="5"/>
        <v>BUONA</v>
      </c>
      <c r="K250" s="82" t="str">
        <f t="shared" si="6"/>
        <v>BUONA</v>
      </c>
      <c r="L250" s="73" t="str">
        <f t="shared" si="7"/>
        <v>Media</v>
      </c>
      <c r="M250" s="82" t="str">
        <f t="shared" si="8"/>
        <v>BUONA</v>
      </c>
      <c r="N250" s="70"/>
      <c r="O250" s="77" t="str">
        <f t="shared" si="9"/>
        <v>BUONA</v>
      </c>
    </row>
    <row r="251" spans="1:15" ht="15">
      <c r="A251">
        <v>29</v>
      </c>
      <c r="B251" s="78" t="s">
        <v>409</v>
      </c>
      <c r="C251" s="81">
        <v>12340.544921875</v>
      </c>
      <c r="D251" s="81">
        <v>669.8364868164062</v>
      </c>
      <c r="E251" s="81">
        <v>10451.9990234375</v>
      </c>
      <c r="F251" s="81">
        <v>1218.7103271484375</v>
      </c>
      <c r="G251" s="76"/>
      <c r="H251" s="80">
        <v>4</v>
      </c>
      <c r="J251" s="73" t="str">
        <f t="shared" si="5"/>
        <v>BUONA</v>
      </c>
      <c r="K251" s="82" t="str">
        <f t="shared" si="6"/>
        <v>BUONA</v>
      </c>
      <c r="L251" s="73" t="str">
        <f t="shared" si="7"/>
        <v>Media</v>
      </c>
      <c r="M251" s="82" t="str">
        <f t="shared" si="8"/>
        <v>BUONA</v>
      </c>
      <c r="N251" s="70"/>
      <c r="O251" s="77" t="str">
        <f t="shared" si="9"/>
        <v>BUONA</v>
      </c>
    </row>
    <row r="252" spans="1:15" ht="15">
      <c r="A252">
        <v>20</v>
      </c>
      <c r="B252" s="78" t="s">
        <v>406</v>
      </c>
      <c r="C252" s="81">
        <v>11691.548828125</v>
      </c>
      <c r="D252" s="81">
        <v>652.5554809570312</v>
      </c>
      <c r="E252" s="81">
        <v>10155.4765625</v>
      </c>
      <c r="F252" s="81">
        <v>883.5167236328125</v>
      </c>
      <c r="G252" s="76"/>
      <c r="H252" s="80">
        <v>8</v>
      </c>
      <c r="J252" s="73" t="str">
        <f t="shared" si="5"/>
        <v>BUONA</v>
      </c>
      <c r="K252" s="82" t="str">
        <f t="shared" si="6"/>
        <v>BUONA</v>
      </c>
      <c r="L252" s="73" t="str">
        <f t="shared" si="7"/>
        <v>Media</v>
      </c>
      <c r="M252" s="82" t="str">
        <f t="shared" si="8"/>
        <v>BUONA</v>
      </c>
      <c r="N252" s="70"/>
      <c r="O252" s="77" t="str">
        <f t="shared" si="9"/>
        <v>Media</v>
      </c>
    </row>
    <row r="253" spans="1:15" ht="15">
      <c r="A253">
        <v>22</v>
      </c>
      <c r="B253" s="78" t="s">
        <v>397</v>
      </c>
      <c r="C253" s="81">
        <v>11826.4091796875</v>
      </c>
      <c r="D253" s="81">
        <v>494.5012512207031</v>
      </c>
      <c r="E253" s="81">
        <v>10404.044921875</v>
      </c>
      <c r="F253" s="81">
        <v>927.8611450195312</v>
      </c>
      <c r="G253" s="76"/>
      <c r="H253" s="80">
        <v>7</v>
      </c>
      <c r="J253" s="73" t="str">
        <f t="shared" si="5"/>
        <v>BUONA</v>
      </c>
      <c r="K253" s="82" t="str">
        <f t="shared" si="6"/>
        <v>BUONA</v>
      </c>
      <c r="L253" s="73" t="str">
        <f t="shared" si="7"/>
        <v>Media</v>
      </c>
      <c r="M253" s="82" t="str">
        <f t="shared" si="8"/>
        <v>BUONA</v>
      </c>
      <c r="N253" s="70"/>
      <c r="O253" s="77" t="str">
        <f t="shared" si="9"/>
        <v>Media</v>
      </c>
    </row>
    <row r="254" spans="1:15" ht="15">
      <c r="A254">
        <v>23</v>
      </c>
      <c r="B254" s="78" t="s">
        <v>564</v>
      </c>
      <c r="C254" s="81">
        <v>11849.478515625</v>
      </c>
      <c r="D254" s="81">
        <v>648.79833984375</v>
      </c>
      <c r="E254" s="81">
        <v>10321.6416015625</v>
      </c>
      <c r="F254" s="81">
        <v>879.0379028320312</v>
      </c>
      <c r="G254" s="76"/>
      <c r="H254" s="80">
        <v>8</v>
      </c>
      <c r="J254" s="73" t="str">
        <f t="shared" si="5"/>
        <v>BUONA</v>
      </c>
      <c r="K254" s="82" t="str">
        <f t="shared" si="6"/>
        <v>BUONA</v>
      </c>
      <c r="L254" s="73" t="str">
        <f t="shared" si="7"/>
        <v>Media</v>
      </c>
      <c r="M254" s="82" t="str">
        <f t="shared" si="8"/>
        <v>BUONA</v>
      </c>
      <c r="N254" s="70"/>
      <c r="O254" s="77" t="str">
        <f t="shared" si="9"/>
        <v>Media</v>
      </c>
    </row>
    <row r="255" spans="1:15" ht="18">
      <c r="A255">
        <v>31</v>
      </c>
      <c r="B255" s="79" t="s">
        <v>401</v>
      </c>
      <c r="C255" s="81">
        <v>12536.015625</v>
      </c>
      <c r="D255" s="81">
        <v>488.0090637207031</v>
      </c>
      <c r="E255" s="81">
        <v>11311.5087890625</v>
      </c>
      <c r="F255" s="81">
        <v>736.4976806640625</v>
      </c>
      <c r="G255" s="76"/>
      <c r="H255" s="80">
        <v>8</v>
      </c>
      <c r="J255" s="73" t="str">
        <f t="shared" si="5"/>
        <v>BUONA</v>
      </c>
      <c r="K255" s="82" t="str">
        <f t="shared" si="6"/>
        <v>BUONA</v>
      </c>
      <c r="L255" s="73" t="str">
        <f t="shared" si="7"/>
        <v>Media</v>
      </c>
      <c r="M255" s="82" t="str">
        <f t="shared" si="8"/>
        <v>BUONA</v>
      </c>
      <c r="N255" s="70"/>
      <c r="O255" s="77" t="str">
        <f t="shared" si="9"/>
        <v>Media</v>
      </c>
    </row>
    <row r="256" spans="1:15" ht="18">
      <c r="A256">
        <v>32</v>
      </c>
      <c r="B256" s="79" t="s">
        <v>400</v>
      </c>
      <c r="C256" s="81">
        <v>12871.4111328125</v>
      </c>
      <c r="D256" s="81">
        <v>674.41259765625</v>
      </c>
      <c r="E256" s="81">
        <v>11489.072265625</v>
      </c>
      <c r="F256" s="81">
        <v>707.9266357421875</v>
      </c>
      <c r="G256" s="76"/>
      <c r="H256" s="80">
        <v>9</v>
      </c>
      <c r="J256" s="73" t="str">
        <f t="shared" si="5"/>
        <v>BUONA</v>
      </c>
      <c r="K256" s="82" t="str">
        <f t="shared" si="6"/>
        <v>BUONA</v>
      </c>
      <c r="L256" s="73" t="str">
        <f t="shared" si="7"/>
        <v>Media</v>
      </c>
      <c r="M256" s="82" t="str">
        <f t="shared" si="8"/>
        <v>BUONA</v>
      </c>
      <c r="N256" s="70"/>
      <c r="O256" s="77" t="str">
        <f t="shared" si="9"/>
        <v>Media</v>
      </c>
    </row>
    <row r="257" spans="1:15" ht="15">
      <c r="A257">
        <v>33</v>
      </c>
      <c r="B257" s="78" t="s">
        <v>411</v>
      </c>
      <c r="C257" s="81">
        <v>12928.384765625</v>
      </c>
      <c r="D257" s="81">
        <v>818.2164916992188</v>
      </c>
      <c r="E257" s="81">
        <v>10518.3212890625</v>
      </c>
      <c r="F257" s="81">
        <v>1591.8465576171875</v>
      </c>
      <c r="G257" s="76"/>
      <c r="H257" s="80">
        <v>7</v>
      </c>
      <c r="J257" s="73" t="str">
        <f t="shared" si="5"/>
        <v>BUONA</v>
      </c>
      <c r="K257" s="82" t="str">
        <f t="shared" si="6"/>
        <v>BUONA</v>
      </c>
      <c r="L257" s="73" t="str">
        <f t="shared" si="7"/>
        <v>Media</v>
      </c>
      <c r="M257" s="82" t="str">
        <f t="shared" si="8"/>
        <v>BUONA</v>
      </c>
      <c r="N257" s="70"/>
      <c r="O257" s="77" t="str">
        <f t="shared" si="9"/>
        <v>Media</v>
      </c>
    </row>
    <row r="258" spans="1:15" ht="15">
      <c r="A258">
        <v>35</v>
      </c>
      <c r="B258" s="78" t="s">
        <v>412</v>
      </c>
      <c r="C258" s="81">
        <v>12995.4267578125</v>
      </c>
      <c r="D258" s="81">
        <v>1119.7215576171875</v>
      </c>
      <c r="E258" s="81">
        <v>10370.931640625</v>
      </c>
      <c r="F258" s="81">
        <v>1504.77392578125</v>
      </c>
      <c r="G258" s="76"/>
      <c r="H258" s="80">
        <v>8</v>
      </c>
      <c r="J258" s="73" t="str">
        <f aca="true" t="shared" si="10" ref="J258:J289">IF(C258&lt;15999,"BUONA",IF(C258&gt;30000,"scarsa","Media"))</f>
        <v>BUONA</v>
      </c>
      <c r="K258" s="82" t="str">
        <f aca="true" t="shared" si="11" ref="K258:K289">IF(D258&lt;3499,"BUONA",IF(D258&gt;15000,"scarsa","Media"))</f>
        <v>BUONA</v>
      </c>
      <c r="L258" s="73" t="str">
        <f aca="true" t="shared" si="12" ref="L258:L289">IF(E258&lt;9999,"BUONA",IF(E258&gt;12000,"scarsa","Media"))</f>
        <v>Media</v>
      </c>
      <c r="M258" s="82" t="str">
        <f aca="true" t="shared" si="13" ref="M258:M289">IF(F258&lt;1999,"BUONA",IF(F258&gt;5000,"scarsa","Media"))</f>
        <v>BUONA</v>
      </c>
      <c r="N258" s="70"/>
      <c r="O258" s="77" t="str">
        <f aca="true" t="shared" si="14" ref="O258:O289">IF(H258="","z.n.d.",IF(H258&lt;6,"BUONA",IF(H258&gt;9,"scarsa","Media")))</f>
        <v>Media</v>
      </c>
    </row>
    <row r="259" spans="1:15" ht="15">
      <c r="A259">
        <v>37</v>
      </c>
      <c r="B259" s="78" t="s">
        <v>413</v>
      </c>
      <c r="C259" s="81">
        <v>13446.796875</v>
      </c>
      <c r="D259" s="81">
        <v>486.1255187988281</v>
      </c>
      <c r="E259" s="81">
        <v>11970.9365234375</v>
      </c>
      <c r="F259" s="81">
        <v>989.7350463867188</v>
      </c>
      <c r="G259" s="76"/>
      <c r="H259" s="80">
        <v>7</v>
      </c>
      <c r="J259" s="73" t="str">
        <f t="shared" si="10"/>
        <v>BUONA</v>
      </c>
      <c r="K259" s="82" t="str">
        <f t="shared" si="11"/>
        <v>BUONA</v>
      </c>
      <c r="L259" s="73" t="str">
        <f t="shared" si="12"/>
        <v>Media</v>
      </c>
      <c r="M259" s="82" t="str">
        <f t="shared" si="13"/>
        <v>BUONA</v>
      </c>
      <c r="N259" s="70"/>
      <c r="O259" s="77" t="str">
        <f t="shared" si="14"/>
        <v>Media</v>
      </c>
    </row>
    <row r="260" spans="1:15" ht="15">
      <c r="A260">
        <v>42</v>
      </c>
      <c r="B260" s="78" t="s">
        <v>416</v>
      </c>
      <c r="C260" s="81">
        <v>14002.1572265625</v>
      </c>
      <c r="D260" s="81">
        <v>552.1813354492188</v>
      </c>
      <c r="E260" s="81">
        <v>11928.7392578125</v>
      </c>
      <c r="F260" s="81">
        <v>1521.235595703125</v>
      </c>
      <c r="G260" s="76"/>
      <c r="H260" s="80">
        <v>9</v>
      </c>
      <c r="J260" s="73" t="str">
        <f t="shared" si="10"/>
        <v>BUONA</v>
      </c>
      <c r="K260" s="82" t="str">
        <f t="shared" si="11"/>
        <v>BUONA</v>
      </c>
      <c r="L260" s="73" t="str">
        <f t="shared" si="12"/>
        <v>Media</v>
      </c>
      <c r="M260" s="82" t="str">
        <f t="shared" si="13"/>
        <v>BUONA</v>
      </c>
      <c r="N260" s="70"/>
      <c r="O260" s="77" t="str">
        <f t="shared" si="14"/>
        <v>Media</v>
      </c>
    </row>
    <row r="261" spans="1:15" ht="18">
      <c r="A261">
        <v>54</v>
      </c>
      <c r="B261" s="79" t="s">
        <v>471</v>
      </c>
      <c r="C261" s="81">
        <v>15246.361328125</v>
      </c>
      <c r="D261" s="81">
        <v>2964.510986328125</v>
      </c>
      <c r="E261" s="81">
        <v>10839.376953125</v>
      </c>
      <c r="F261" s="81">
        <v>1442.472412109375</v>
      </c>
      <c r="G261" s="76"/>
      <c r="H261" s="80">
        <v>7</v>
      </c>
      <c r="J261" s="73" t="str">
        <f t="shared" si="10"/>
        <v>BUONA</v>
      </c>
      <c r="K261" s="82" t="str">
        <f t="shared" si="11"/>
        <v>BUONA</v>
      </c>
      <c r="L261" s="73" t="str">
        <f t="shared" si="12"/>
        <v>Media</v>
      </c>
      <c r="M261" s="82" t="str">
        <f t="shared" si="13"/>
        <v>BUONA</v>
      </c>
      <c r="N261" s="70"/>
      <c r="O261" s="77" t="str">
        <f t="shared" si="14"/>
        <v>Media</v>
      </c>
    </row>
    <row r="262" spans="1:15" ht="18">
      <c r="A262">
        <v>16</v>
      </c>
      <c r="B262" s="79" t="s">
        <v>385</v>
      </c>
      <c r="C262" s="81">
        <v>11478.080078125</v>
      </c>
      <c r="D262" s="81">
        <v>480.6512756347656</v>
      </c>
      <c r="E262" s="81">
        <v>10164.033203125</v>
      </c>
      <c r="F262" s="81">
        <v>833.3966064453125</v>
      </c>
      <c r="G262" s="76"/>
      <c r="H262" s="80">
        <v>10</v>
      </c>
      <c r="J262" s="73" t="str">
        <f t="shared" si="10"/>
        <v>BUONA</v>
      </c>
      <c r="K262" s="82" t="str">
        <f t="shared" si="11"/>
        <v>BUONA</v>
      </c>
      <c r="L262" s="73" t="str">
        <f t="shared" si="12"/>
        <v>Media</v>
      </c>
      <c r="M262" s="82" t="str">
        <f t="shared" si="13"/>
        <v>BUONA</v>
      </c>
      <c r="N262" s="70"/>
      <c r="O262" s="77" t="str">
        <f t="shared" si="14"/>
        <v>scarsa</v>
      </c>
    </row>
    <row r="263" spans="1:15" ht="15">
      <c r="A263">
        <v>17</v>
      </c>
      <c r="B263" s="78" t="s">
        <v>395</v>
      </c>
      <c r="C263" s="81">
        <v>11485.537109375</v>
      </c>
      <c r="D263" s="81">
        <v>577.6934204101562</v>
      </c>
      <c r="E263" s="81">
        <v>10293.88671875</v>
      </c>
      <c r="F263" s="81">
        <v>613.9569091796875</v>
      </c>
      <c r="G263" s="76"/>
      <c r="H263" s="80">
        <v>11</v>
      </c>
      <c r="J263" s="73" t="str">
        <f t="shared" si="10"/>
        <v>BUONA</v>
      </c>
      <c r="K263" s="82" t="str">
        <f t="shared" si="11"/>
        <v>BUONA</v>
      </c>
      <c r="L263" s="73" t="str">
        <f t="shared" si="12"/>
        <v>Media</v>
      </c>
      <c r="M263" s="82" t="str">
        <f t="shared" si="13"/>
        <v>BUONA</v>
      </c>
      <c r="N263" s="70"/>
      <c r="O263" s="77" t="str">
        <f t="shared" si="14"/>
        <v>scarsa</v>
      </c>
    </row>
    <row r="264" spans="1:15" ht="18">
      <c r="A264">
        <v>18</v>
      </c>
      <c r="B264" s="79" t="s">
        <v>390</v>
      </c>
      <c r="C264" s="81">
        <v>11531.146484375</v>
      </c>
      <c r="D264" s="81">
        <v>518.4090576171875</v>
      </c>
      <c r="E264" s="81">
        <v>10109.21484375</v>
      </c>
      <c r="F264" s="81">
        <v>903.5223999023438</v>
      </c>
      <c r="G264" s="76"/>
      <c r="H264" s="80">
        <v>11</v>
      </c>
      <c r="J264" s="73" t="str">
        <f t="shared" si="10"/>
        <v>BUONA</v>
      </c>
      <c r="K264" s="82" t="str">
        <f t="shared" si="11"/>
        <v>BUONA</v>
      </c>
      <c r="L264" s="73" t="str">
        <f t="shared" si="12"/>
        <v>Media</v>
      </c>
      <c r="M264" s="82" t="str">
        <f t="shared" si="13"/>
        <v>BUONA</v>
      </c>
      <c r="N264" s="70"/>
      <c r="O264" s="77" t="str">
        <f t="shared" si="14"/>
        <v>scarsa</v>
      </c>
    </row>
    <row r="265" spans="1:15" ht="15">
      <c r="A265">
        <v>21</v>
      </c>
      <c r="B265" s="78" t="s">
        <v>392</v>
      </c>
      <c r="C265" s="81">
        <v>11790.13671875</v>
      </c>
      <c r="D265" s="81">
        <v>411.4801025390625</v>
      </c>
      <c r="E265" s="81">
        <v>10237.119140625</v>
      </c>
      <c r="F265" s="81">
        <v>1141.53857421875</v>
      </c>
      <c r="G265" s="76"/>
      <c r="H265" s="80">
        <v>10</v>
      </c>
      <c r="J265" s="73" t="str">
        <f t="shared" si="10"/>
        <v>BUONA</v>
      </c>
      <c r="K265" s="82" t="str">
        <f t="shared" si="11"/>
        <v>BUONA</v>
      </c>
      <c r="L265" s="73" t="str">
        <f t="shared" si="12"/>
        <v>Media</v>
      </c>
      <c r="M265" s="82" t="str">
        <f t="shared" si="13"/>
        <v>BUONA</v>
      </c>
      <c r="N265" s="70"/>
      <c r="O265" s="77" t="str">
        <f t="shared" si="14"/>
        <v>scarsa</v>
      </c>
    </row>
    <row r="266" spans="1:15" ht="15">
      <c r="A266">
        <v>27</v>
      </c>
      <c r="B266" s="78" t="s">
        <v>394</v>
      </c>
      <c r="C266" s="81">
        <v>12068.8623046875</v>
      </c>
      <c r="D266" s="81">
        <v>495.0773010253906</v>
      </c>
      <c r="E266" s="81">
        <v>10583.3662109375</v>
      </c>
      <c r="F266" s="81">
        <v>990.4187622070312</v>
      </c>
      <c r="G266" s="76"/>
      <c r="H266" s="80">
        <v>11</v>
      </c>
      <c r="J266" s="73" t="str">
        <f t="shared" si="10"/>
        <v>BUONA</v>
      </c>
      <c r="K266" s="82" t="str">
        <f t="shared" si="11"/>
        <v>BUONA</v>
      </c>
      <c r="L266" s="73" t="str">
        <f t="shared" si="12"/>
        <v>Media</v>
      </c>
      <c r="M266" s="82" t="str">
        <f t="shared" si="13"/>
        <v>BUONA</v>
      </c>
      <c r="N266" s="70"/>
      <c r="O266" s="77" t="str">
        <f t="shared" si="14"/>
        <v>scarsa</v>
      </c>
    </row>
    <row r="267" spans="1:15" ht="15">
      <c r="A267">
        <v>34</v>
      </c>
      <c r="B267" s="78" t="s">
        <v>398</v>
      </c>
      <c r="C267" s="81">
        <v>12947.779296875</v>
      </c>
      <c r="D267" s="81">
        <v>542.5455322265625</v>
      </c>
      <c r="E267" s="81">
        <v>11239.4140625</v>
      </c>
      <c r="F267" s="81">
        <v>1165.820068359375</v>
      </c>
      <c r="G267" s="76"/>
      <c r="H267" s="80">
        <v>12</v>
      </c>
      <c r="J267" s="73" t="str">
        <f t="shared" si="10"/>
        <v>BUONA</v>
      </c>
      <c r="K267" s="82" t="str">
        <f t="shared" si="11"/>
        <v>BUONA</v>
      </c>
      <c r="L267" s="73" t="str">
        <f t="shared" si="12"/>
        <v>Media</v>
      </c>
      <c r="M267" s="82" t="str">
        <f t="shared" si="13"/>
        <v>BUONA</v>
      </c>
      <c r="N267" s="70"/>
      <c r="O267" s="77" t="str">
        <f t="shared" si="14"/>
        <v>scarsa</v>
      </c>
    </row>
    <row r="268" spans="1:15" ht="15">
      <c r="A268">
        <v>36</v>
      </c>
      <c r="B268" s="78" t="s">
        <v>403</v>
      </c>
      <c r="C268" s="81">
        <v>13204.5947265625</v>
      </c>
      <c r="D268" s="81">
        <v>503.7588195800781</v>
      </c>
      <c r="E268" s="81">
        <v>10980.9970703125</v>
      </c>
      <c r="F268" s="81">
        <v>1719.83935546875</v>
      </c>
      <c r="G268" s="76"/>
      <c r="H268" s="80">
        <v>12</v>
      </c>
      <c r="J268" s="73" t="str">
        <f t="shared" si="10"/>
        <v>BUONA</v>
      </c>
      <c r="K268" s="82" t="str">
        <f t="shared" si="11"/>
        <v>BUONA</v>
      </c>
      <c r="L268" s="73" t="str">
        <f t="shared" si="12"/>
        <v>Media</v>
      </c>
      <c r="M268" s="82" t="str">
        <f t="shared" si="13"/>
        <v>BUONA</v>
      </c>
      <c r="N268" s="70"/>
      <c r="O268" s="77" t="str">
        <f t="shared" si="14"/>
        <v>scarsa</v>
      </c>
    </row>
    <row r="269" spans="1:15" ht="15">
      <c r="A269">
        <v>38</v>
      </c>
      <c r="B269" s="78" t="s">
        <v>415</v>
      </c>
      <c r="C269" s="81">
        <v>13615.0263671875</v>
      </c>
      <c r="D269" s="81">
        <v>922.969482421875</v>
      </c>
      <c r="E269" s="81">
        <v>11582.28125</v>
      </c>
      <c r="F269" s="81">
        <v>1109.7769775390625</v>
      </c>
      <c r="G269" s="76"/>
      <c r="H269" s="80">
        <v>12</v>
      </c>
      <c r="J269" s="73" t="str">
        <f t="shared" si="10"/>
        <v>BUONA</v>
      </c>
      <c r="K269" s="82" t="str">
        <f t="shared" si="11"/>
        <v>BUONA</v>
      </c>
      <c r="L269" s="73" t="str">
        <f t="shared" si="12"/>
        <v>Media</v>
      </c>
      <c r="M269" s="82" t="str">
        <f t="shared" si="13"/>
        <v>BUONA</v>
      </c>
      <c r="N269" s="70"/>
      <c r="O269" s="77" t="str">
        <f t="shared" si="14"/>
        <v>scarsa</v>
      </c>
    </row>
    <row r="270" spans="1:15" ht="18">
      <c r="A270">
        <v>40</v>
      </c>
      <c r="B270" s="79" t="s">
        <v>414</v>
      </c>
      <c r="C270" s="81">
        <v>13937.2490234375</v>
      </c>
      <c r="D270" s="81">
        <v>1100.465087890625</v>
      </c>
      <c r="E270" s="81">
        <v>11281.3427734375</v>
      </c>
      <c r="F270" s="81">
        <v>1555.4415283203125</v>
      </c>
      <c r="G270" s="76"/>
      <c r="H270" s="80">
        <v>12</v>
      </c>
      <c r="J270" s="73" t="str">
        <f t="shared" si="10"/>
        <v>BUONA</v>
      </c>
      <c r="K270" s="82" t="str">
        <f t="shared" si="11"/>
        <v>BUONA</v>
      </c>
      <c r="L270" s="73" t="str">
        <f t="shared" si="12"/>
        <v>Media</v>
      </c>
      <c r="M270" s="82" t="str">
        <f t="shared" si="13"/>
        <v>BUONA</v>
      </c>
      <c r="N270" s="70"/>
      <c r="O270" s="77" t="str">
        <f t="shared" si="14"/>
        <v>scarsa</v>
      </c>
    </row>
    <row r="271" spans="1:15" ht="18">
      <c r="A271">
        <v>41</v>
      </c>
      <c r="B271" s="79" t="s">
        <v>610</v>
      </c>
      <c r="C271" s="81">
        <v>13937.3359375</v>
      </c>
      <c r="D271" s="81">
        <v>851.2157592773438</v>
      </c>
      <c r="E271" s="81">
        <v>11672.708984375</v>
      </c>
      <c r="F271" s="81">
        <v>1413.41064453125</v>
      </c>
      <c r="G271" s="76"/>
      <c r="H271" s="80">
        <v>16</v>
      </c>
      <c r="J271" s="73" t="str">
        <f t="shared" si="10"/>
        <v>BUONA</v>
      </c>
      <c r="K271" s="82" t="str">
        <f t="shared" si="11"/>
        <v>BUONA</v>
      </c>
      <c r="L271" s="73" t="str">
        <f t="shared" si="12"/>
        <v>Media</v>
      </c>
      <c r="M271" s="82" t="str">
        <f t="shared" si="13"/>
        <v>BUONA</v>
      </c>
      <c r="N271" s="70"/>
      <c r="O271" s="77" t="str">
        <f t="shared" si="14"/>
        <v>scarsa</v>
      </c>
    </row>
    <row r="272" spans="1:15" ht="18">
      <c r="A272">
        <v>48</v>
      </c>
      <c r="B272" s="79" t="s">
        <v>424</v>
      </c>
      <c r="C272" s="81">
        <v>14702</v>
      </c>
      <c r="D272" s="81">
        <v>2706.3974609375</v>
      </c>
      <c r="E272" s="81">
        <v>10120.2724609375</v>
      </c>
      <c r="F272" s="81">
        <v>1875.3297119140625</v>
      </c>
      <c r="G272" s="76"/>
      <c r="H272" s="80">
        <v>14</v>
      </c>
      <c r="J272" s="73" t="str">
        <f t="shared" si="10"/>
        <v>BUONA</v>
      </c>
      <c r="K272" s="82" t="str">
        <f t="shared" si="11"/>
        <v>BUONA</v>
      </c>
      <c r="L272" s="73" t="str">
        <f t="shared" si="12"/>
        <v>Media</v>
      </c>
      <c r="M272" s="82" t="str">
        <f t="shared" si="13"/>
        <v>BUONA</v>
      </c>
      <c r="N272" s="70"/>
      <c r="O272" s="77" t="str">
        <f t="shared" si="14"/>
        <v>scarsa</v>
      </c>
    </row>
    <row r="273" spans="1:15" ht="18">
      <c r="A273">
        <v>61</v>
      </c>
      <c r="B273" s="79" t="s">
        <v>435</v>
      </c>
      <c r="C273" s="81">
        <v>15598.6806640625</v>
      </c>
      <c r="D273" s="81">
        <v>2155.18408203125</v>
      </c>
      <c r="E273" s="81">
        <v>11852.4755859375</v>
      </c>
      <c r="F273" s="81">
        <v>1591.02197265625</v>
      </c>
      <c r="G273" s="76"/>
      <c r="H273" s="80">
        <v>10</v>
      </c>
      <c r="J273" s="73" t="str">
        <f t="shared" si="10"/>
        <v>BUONA</v>
      </c>
      <c r="K273" s="82" t="str">
        <f t="shared" si="11"/>
        <v>BUONA</v>
      </c>
      <c r="L273" s="73" t="str">
        <f t="shared" si="12"/>
        <v>Media</v>
      </c>
      <c r="M273" s="82" t="str">
        <f t="shared" si="13"/>
        <v>BUONA</v>
      </c>
      <c r="N273" s="70"/>
      <c r="O273" s="77" t="str">
        <f t="shared" si="14"/>
        <v>scarsa</v>
      </c>
    </row>
    <row r="274" spans="1:15" ht="15">
      <c r="A274">
        <v>25</v>
      </c>
      <c r="B274" s="78" t="s">
        <v>405</v>
      </c>
      <c r="C274" s="81">
        <v>12010.2763671875</v>
      </c>
      <c r="D274" s="81">
        <v>832.8646850585938</v>
      </c>
      <c r="E274" s="81">
        <v>10275.171875</v>
      </c>
      <c r="F274" s="81">
        <v>902.2401733398438</v>
      </c>
      <c r="G274" s="76"/>
      <c r="H274" s="80"/>
      <c r="J274" s="73" t="str">
        <f t="shared" si="10"/>
        <v>BUONA</v>
      </c>
      <c r="K274" s="82" t="str">
        <f t="shared" si="11"/>
        <v>BUONA</v>
      </c>
      <c r="L274" s="73" t="str">
        <f t="shared" si="12"/>
        <v>Media</v>
      </c>
      <c r="M274" s="82" t="str">
        <f t="shared" si="13"/>
        <v>BUONA</v>
      </c>
      <c r="N274" s="70"/>
      <c r="O274" s="77" t="str">
        <f t="shared" si="14"/>
        <v>z.n.d.</v>
      </c>
    </row>
    <row r="275" spans="1:15" ht="18">
      <c r="A275">
        <v>55</v>
      </c>
      <c r="B275" s="79" t="s">
        <v>609</v>
      </c>
      <c r="C275" s="81">
        <v>15278.8212890625</v>
      </c>
      <c r="D275" s="81">
        <v>2428.960205078125</v>
      </c>
      <c r="E275" s="81">
        <v>10744.6630859375</v>
      </c>
      <c r="F275" s="81">
        <v>2105.19873046875</v>
      </c>
      <c r="G275" s="76"/>
      <c r="H275" s="80">
        <v>5</v>
      </c>
      <c r="J275" s="73" t="str">
        <f t="shared" si="10"/>
        <v>BUONA</v>
      </c>
      <c r="K275" s="82" t="str">
        <f t="shared" si="11"/>
        <v>BUONA</v>
      </c>
      <c r="L275" s="73" t="str">
        <f t="shared" si="12"/>
        <v>Media</v>
      </c>
      <c r="M275" s="82" t="str">
        <f t="shared" si="13"/>
        <v>Media</v>
      </c>
      <c r="N275" s="70"/>
      <c r="O275" s="77" t="str">
        <f t="shared" si="14"/>
        <v>BUONA</v>
      </c>
    </row>
    <row r="276" spans="1:15" ht="15">
      <c r="A276">
        <v>60</v>
      </c>
      <c r="B276" s="78" t="s">
        <v>450</v>
      </c>
      <c r="C276" s="81">
        <v>15585.8603515625</v>
      </c>
      <c r="D276" s="81">
        <v>2158.111328125</v>
      </c>
      <c r="E276" s="81">
        <v>10974.404296875</v>
      </c>
      <c r="F276" s="81">
        <v>2453.343994140625</v>
      </c>
      <c r="G276" s="76"/>
      <c r="H276" s="80">
        <v>8</v>
      </c>
      <c r="J276" s="73" t="str">
        <f t="shared" si="10"/>
        <v>BUONA</v>
      </c>
      <c r="K276" s="82" t="str">
        <f t="shared" si="11"/>
        <v>BUONA</v>
      </c>
      <c r="L276" s="73" t="str">
        <f t="shared" si="12"/>
        <v>Media</v>
      </c>
      <c r="M276" s="82" t="str">
        <f t="shared" si="13"/>
        <v>Media</v>
      </c>
      <c r="N276" s="70"/>
      <c r="O276" s="77" t="str">
        <f t="shared" si="14"/>
        <v>Media</v>
      </c>
    </row>
    <row r="277" spans="1:15" ht="15">
      <c r="A277">
        <v>63</v>
      </c>
      <c r="B277" s="78" t="s">
        <v>422</v>
      </c>
      <c r="C277" s="81">
        <v>15920.9443359375</v>
      </c>
      <c r="D277" s="81">
        <v>2032.7247314453125</v>
      </c>
      <c r="E277" s="81">
        <v>11801.2216796875</v>
      </c>
      <c r="F277" s="81">
        <v>2086.998046875</v>
      </c>
      <c r="G277" s="76"/>
      <c r="H277" s="80">
        <v>7</v>
      </c>
      <c r="J277" s="73" t="str">
        <f t="shared" si="10"/>
        <v>BUONA</v>
      </c>
      <c r="K277" s="82" t="str">
        <f t="shared" si="11"/>
        <v>BUONA</v>
      </c>
      <c r="L277" s="73" t="str">
        <f t="shared" si="12"/>
        <v>Media</v>
      </c>
      <c r="M277" s="82" t="str">
        <f t="shared" si="13"/>
        <v>Media</v>
      </c>
      <c r="N277" s="70"/>
      <c r="O277" s="77" t="str">
        <f t="shared" si="14"/>
        <v>Media</v>
      </c>
    </row>
    <row r="278" spans="1:15" ht="15">
      <c r="A278">
        <v>43</v>
      </c>
      <c r="B278" s="78" t="s">
        <v>420</v>
      </c>
      <c r="C278" s="81">
        <v>14326.3544921875</v>
      </c>
      <c r="D278" s="81">
        <v>526.1625366210938</v>
      </c>
      <c r="E278" s="81">
        <v>12378.4794921875</v>
      </c>
      <c r="F278" s="81">
        <v>1421.7119140625</v>
      </c>
      <c r="G278" s="76"/>
      <c r="H278" s="80">
        <v>8</v>
      </c>
      <c r="J278" s="73" t="str">
        <f t="shared" si="10"/>
        <v>BUONA</v>
      </c>
      <c r="K278" s="82" t="str">
        <f t="shared" si="11"/>
        <v>BUONA</v>
      </c>
      <c r="L278" s="73" t="str">
        <f t="shared" si="12"/>
        <v>scarsa</v>
      </c>
      <c r="M278" s="82" t="str">
        <f t="shared" si="13"/>
        <v>BUONA</v>
      </c>
      <c r="N278" s="70"/>
      <c r="O278" s="77" t="str">
        <f t="shared" si="14"/>
        <v>Media</v>
      </c>
    </row>
    <row r="279" spans="1:15" ht="15">
      <c r="A279">
        <v>50</v>
      </c>
      <c r="B279" s="78" t="s">
        <v>432</v>
      </c>
      <c r="C279" s="81">
        <v>14911.30859375</v>
      </c>
      <c r="D279" s="81">
        <v>699.027099609375</v>
      </c>
      <c r="E279" s="81">
        <v>12453.625</v>
      </c>
      <c r="F279" s="81">
        <v>1758.6573486328125</v>
      </c>
      <c r="G279" s="76"/>
      <c r="H279" s="80">
        <v>7</v>
      </c>
      <c r="J279" s="73" t="str">
        <f t="shared" si="10"/>
        <v>BUONA</v>
      </c>
      <c r="K279" s="82" t="str">
        <f t="shared" si="11"/>
        <v>BUONA</v>
      </c>
      <c r="L279" s="73" t="str">
        <f t="shared" si="12"/>
        <v>scarsa</v>
      </c>
      <c r="M279" s="82" t="str">
        <f t="shared" si="13"/>
        <v>BUONA</v>
      </c>
      <c r="N279" s="70"/>
      <c r="O279" s="77" t="str">
        <f t="shared" si="14"/>
        <v>Media</v>
      </c>
    </row>
    <row r="280" spans="1:15" ht="15">
      <c r="A280">
        <v>57</v>
      </c>
      <c r="B280" s="78" t="s">
        <v>439</v>
      </c>
      <c r="C280" s="81">
        <v>15339.6591796875</v>
      </c>
      <c r="D280" s="81">
        <v>766.8753051757812</v>
      </c>
      <c r="E280" s="81">
        <v>12977.6103515625</v>
      </c>
      <c r="F280" s="81">
        <v>1595.171630859375</v>
      </c>
      <c r="G280" s="76"/>
      <c r="H280" s="80">
        <v>9</v>
      </c>
      <c r="J280" s="73" t="str">
        <f t="shared" si="10"/>
        <v>BUONA</v>
      </c>
      <c r="K280" s="82" t="str">
        <f t="shared" si="11"/>
        <v>BUONA</v>
      </c>
      <c r="L280" s="73" t="str">
        <f t="shared" si="12"/>
        <v>scarsa</v>
      </c>
      <c r="M280" s="82" t="str">
        <f t="shared" si="13"/>
        <v>BUONA</v>
      </c>
      <c r="N280" s="70"/>
      <c r="O280" s="77" t="str">
        <f t="shared" si="14"/>
        <v>Media</v>
      </c>
    </row>
    <row r="281" spans="1:15" ht="15">
      <c r="A281">
        <v>58</v>
      </c>
      <c r="B281" s="78" t="s">
        <v>428</v>
      </c>
      <c r="C281" s="81">
        <v>15368.8427734375</v>
      </c>
      <c r="D281" s="81">
        <v>655.4298095703125</v>
      </c>
      <c r="E281" s="81">
        <v>13411.060546875</v>
      </c>
      <c r="F281" s="81">
        <v>1302.353271484375</v>
      </c>
      <c r="G281" s="76"/>
      <c r="H281" s="80">
        <v>8</v>
      </c>
      <c r="J281" s="73" t="str">
        <f t="shared" si="10"/>
        <v>BUONA</v>
      </c>
      <c r="K281" s="82" t="str">
        <f t="shared" si="11"/>
        <v>BUONA</v>
      </c>
      <c r="L281" s="73" t="str">
        <f t="shared" si="12"/>
        <v>scarsa</v>
      </c>
      <c r="M281" s="82" t="str">
        <f t="shared" si="13"/>
        <v>BUONA</v>
      </c>
      <c r="N281" s="70"/>
      <c r="O281" s="77" t="str">
        <f t="shared" si="14"/>
        <v>Media</v>
      </c>
    </row>
    <row r="282" spans="1:15" ht="15">
      <c r="A282">
        <v>62</v>
      </c>
      <c r="B282" s="78" t="s">
        <v>481</v>
      </c>
      <c r="C282" s="81">
        <v>15714.994140625</v>
      </c>
      <c r="D282" s="81">
        <v>2780.605712890625</v>
      </c>
      <c r="E282" s="81">
        <v>12257.9287109375</v>
      </c>
      <c r="F282" s="81">
        <v>676.4596557617188</v>
      </c>
      <c r="G282" s="76"/>
      <c r="H282" s="80">
        <v>12</v>
      </c>
      <c r="J282" s="73" t="str">
        <f t="shared" si="10"/>
        <v>BUONA</v>
      </c>
      <c r="K282" s="82" t="str">
        <f t="shared" si="11"/>
        <v>BUONA</v>
      </c>
      <c r="L282" s="73" t="str">
        <f t="shared" si="12"/>
        <v>scarsa</v>
      </c>
      <c r="M282" s="82" t="str">
        <f t="shared" si="13"/>
        <v>BUONA</v>
      </c>
      <c r="N282" s="70"/>
      <c r="O282" s="77" t="str">
        <f t="shared" si="14"/>
        <v>scarsa</v>
      </c>
    </row>
    <row r="283" spans="1:15" ht="15">
      <c r="A283">
        <v>46</v>
      </c>
      <c r="B283" s="78" t="s">
        <v>585</v>
      </c>
      <c r="C283" s="81">
        <v>14652.76953125</v>
      </c>
      <c r="D283" s="81">
        <v>3998.00927734375</v>
      </c>
      <c r="E283" s="81">
        <v>8926.3427734375</v>
      </c>
      <c r="F283" s="81">
        <v>1728.4173583984375</v>
      </c>
      <c r="G283" s="76"/>
      <c r="H283" s="80">
        <v>6</v>
      </c>
      <c r="J283" s="73" t="str">
        <f t="shared" si="10"/>
        <v>BUONA</v>
      </c>
      <c r="K283" s="82" t="str">
        <f t="shared" si="11"/>
        <v>Media</v>
      </c>
      <c r="L283" s="73" t="str">
        <f t="shared" si="12"/>
        <v>BUONA</v>
      </c>
      <c r="M283" s="82" t="str">
        <f t="shared" si="13"/>
        <v>BUONA</v>
      </c>
      <c r="N283" s="70"/>
      <c r="O283" s="77" t="str">
        <f t="shared" si="14"/>
        <v>Media</v>
      </c>
    </row>
    <row r="284" spans="1:15" ht="18">
      <c r="A284">
        <v>56</v>
      </c>
      <c r="B284" s="79" t="s">
        <v>441</v>
      </c>
      <c r="C284" s="81">
        <v>15326.759765625</v>
      </c>
      <c r="D284" s="81">
        <v>4598.169921875</v>
      </c>
      <c r="E284" s="81">
        <v>8995.673828125</v>
      </c>
      <c r="F284" s="81">
        <v>1732.9166259765625</v>
      </c>
      <c r="G284" s="76"/>
      <c r="H284" s="80">
        <v>7</v>
      </c>
      <c r="J284" s="73" t="str">
        <f t="shared" si="10"/>
        <v>BUONA</v>
      </c>
      <c r="K284" s="82" t="str">
        <f t="shared" si="11"/>
        <v>Media</v>
      </c>
      <c r="L284" s="73" t="str">
        <f t="shared" si="12"/>
        <v>BUONA</v>
      </c>
      <c r="M284" s="82" t="str">
        <f t="shared" si="13"/>
        <v>BUONA</v>
      </c>
      <c r="N284" s="70"/>
      <c r="O284" s="77" t="str">
        <f t="shared" si="14"/>
        <v>Media</v>
      </c>
    </row>
    <row r="285" spans="1:15" ht="15">
      <c r="A285">
        <v>53</v>
      </c>
      <c r="B285" s="78" t="s">
        <v>495</v>
      </c>
      <c r="C285" s="81">
        <v>15050.5615234375</v>
      </c>
      <c r="D285" s="81">
        <v>4194.8310546875</v>
      </c>
      <c r="E285" s="81">
        <v>9759.7373046875</v>
      </c>
      <c r="F285" s="81">
        <v>1095.9921875</v>
      </c>
      <c r="G285" s="76"/>
      <c r="H285" s="80"/>
      <c r="J285" s="73" t="str">
        <f t="shared" si="10"/>
        <v>BUONA</v>
      </c>
      <c r="K285" s="82" t="str">
        <f t="shared" si="11"/>
        <v>Media</v>
      </c>
      <c r="L285" s="73" t="str">
        <f t="shared" si="12"/>
        <v>BUONA</v>
      </c>
      <c r="M285" s="82" t="str">
        <f t="shared" si="13"/>
        <v>BUONA</v>
      </c>
      <c r="N285" s="70"/>
      <c r="O285" s="77" t="str">
        <f t="shared" si="14"/>
        <v>z.n.d.</v>
      </c>
    </row>
    <row r="286" spans="1:15" ht="15">
      <c r="A286">
        <v>51</v>
      </c>
      <c r="B286" s="78" t="s">
        <v>463</v>
      </c>
      <c r="C286" s="81">
        <v>14935.0986328125</v>
      </c>
      <c r="D286" s="81">
        <v>3561.9765625</v>
      </c>
      <c r="E286" s="81">
        <v>9320.4853515625</v>
      </c>
      <c r="F286" s="81">
        <v>2052.636474609375</v>
      </c>
      <c r="G286" s="76"/>
      <c r="H286" s="80">
        <v>5</v>
      </c>
      <c r="J286" s="73" t="str">
        <f t="shared" si="10"/>
        <v>BUONA</v>
      </c>
      <c r="K286" s="82" t="str">
        <f t="shared" si="11"/>
        <v>Media</v>
      </c>
      <c r="L286" s="73" t="str">
        <f t="shared" si="12"/>
        <v>BUONA</v>
      </c>
      <c r="M286" s="82" t="str">
        <f t="shared" si="13"/>
        <v>Media</v>
      </c>
      <c r="N286" s="70"/>
      <c r="O286" s="77" t="str">
        <f t="shared" si="14"/>
        <v>BUONA</v>
      </c>
    </row>
    <row r="287" spans="1:15" ht="15">
      <c r="A287">
        <v>49</v>
      </c>
      <c r="B287" s="78" t="s">
        <v>455</v>
      </c>
      <c r="C287" s="81">
        <v>14813.837890625</v>
      </c>
      <c r="D287" s="81">
        <v>3656.27001953125</v>
      </c>
      <c r="E287" s="81">
        <v>10205.595703125</v>
      </c>
      <c r="F287" s="81">
        <v>951.97216796875</v>
      </c>
      <c r="G287" s="76"/>
      <c r="H287" s="80">
        <v>6</v>
      </c>
      <c r="J287" s="73" t="str">
        <f t="shared" si="10"/>
        <v>BUONA</v>
      </c>
      <c r="K287" s="82" t="str">
        <f t="shared" si="11"/>
        <v>Media</v>
      </c>
      <c r="L287" s="73" t="str">
        <f t="shared" si="12"/>
        <v>Media</v>
      </c>
      <c r="M287" s="82" t="str">
        <f t="shared" si="13"/>
        <v>BUONA</v>
      </c>
      <c r="N287" s="70"/>
      <c r="O287" s="77" t="str">
        <f t="shared" si="14"/>
        <v>Media</v>
      </c>
    </row>
    <row r="288" spans="1:15" ht="15">
      <c r="A288">
        <v>52</v>
      </c>
      <c r="B288" s="78" t="s">
        <v>1076</v>
      </c>
      <c r="C288" s="81">
        <v>15017.478515625</v>
      </c>
      <c r="D288" s="81">
        <v>3594.18310546875</v>
      </c>
      <c r="E288" s="81">
        <v>10014.2314453125</v>
      </c>
      <c r="F288" s="81">
        <v>1409.06396484375</v>
      </c>
      <c r="G288" s="76"/>
      <c r="H288" s="80"/>
      <c r="J288" s="73" t="str">
        <f t="shared" si="10"/>
        <v>BUONA</v>
      </c>
      <c r="K288" s="82" t="str">
        <f t="shared" si="11"/>
        <v>Media</v>
      </c>
      <c r="L288" s="73" t="str">
        <f t="shared" si="12"/>
        <v>Media</v>
      </c>
      <c r="M288" s="82" t="str">
        <f t="shared" si="13"/>
        <v>BUONA</v>
      </c>
      <c r="N288" s="70"/>
      <c r="O288" s="77" t="str">
        <f t="shared" si="14"/>
        <v>z.n.d.</v>
      </c>
    </row>
    <row r="289" spans="1:15" ht="15">
      <c r="A289">
        <v>66</v>
      </c>
      <c r="B289" s="78" t="s">
        <v>449</v>
      </c>
      <c r="C289" s="81">
        <v>16060.587890625</v>
      </c>
      <c r="D289" s="81">
        <v>2598.09033203125</v>
      </c>
      <c r="E289" s="81">
        <v>9766.244140625</v>
      </c>
      <c r="F289" s="81">
        <v>3696.254150390625</v>
      </c>
      <c r="G289" s="76"/>
      <c r="H289" s="80"/>
      <c r="J289" s="73" t="str">
        <f t="shared" si="10"/>
        <v>Media</v>
      </c>
      <c r="K289" s="82" t="str">
        <f t="shared" si="11"/>
        <v>BUONA</v>
      </c>
      <c r="L289" s="73" t="str">
        <f t="shared" si="12"/>
        <v>BUONA</v>
      </c>
      <c r="M289" s="82" t="str">
        <f t="shared" si="13"/>
        <v>Media</v>
      </c>
      <c r="N289" s="70"/>
      <c r="O289" s="77" t="str">
        <f t="shared" si="14"/>
        <v>z.n.d.</v>
      </c>
    </row>
    <row r="290" spans="1:15" ht="15">
      <c r="A290">
        <v>70</v>
      </c>
      <c r="B290" s="78" t="s">
        <v>591</v>
      </c>
      <c r="C290" s="81">
        <v>16297.1513671875</v>
      </c>
      <c r="D290" s="81">
        <v>2554.76904296875</v>
      </c>
      <c r="E290" s="81">
        <v>11549.72265625</v>
      </c>
      <c r="F290" s="81">
        <v>2192.65966796875</v>
      </c>
      <c r="G290" s="76"/>
      <c r="H290" s="80">
        <v>4</v>
      </c>
      <c r="J290" s="73" t="str">
        <f aca="true" t="shared" si="15" ref="J290:J321">IF(C290&lt;15999,"BUONA",IF(C290&gt;30000,"scarsa","Media"))</f>
        <v>Media</v>
      </c>
      <c r="K290" s="82" t="str">
        <f aca="true" t="shared" si="16" ref="K290:K321">IF(D290&lt;3499,"BUONA",IF(D290&gt;15000,"scarsa","Media"))</f>
        <v>BUONA</v>
      </c>
      <c r="L290" s="73" t="str">
        <f aca="true" t="shared" si="17" ref="L290:L321">IF(E290&lt;9999,"BUONA",IF(E290&gt;12000,"scarsa","Media"))</f>
        <v>Media</v>
      </c>
      <c r="M290" s="82" t="str">
        <f aca="true" t="shared" si="18" ref="M290:M321">IF(F290&lt;1999,"BUONA",IF(F290&gt;5000,"scarsa","Media"))</f>
        <v>Media</v>
      </c>
      <c r="N290" s="70"/>
      <c r="O290" s="77" t="str">
        <f aca="true" t="shared" si="19" ref="O290:O321">IF(H290="","z.n.d.",IF(H290&lt;6,"BUONA",IF(H290&gt;9,"scarsa","Media")))</f>
        <v>BUONA</v>
      </c>
    </row>
    <row r="291" spans="1:15" ht="15">
      <c r="A291">
        <v>102</v>
      </c>
      <c r="B291" s="78" t="s">
        <v>458</v>
      </c>
      <c r="C291" s="81">
        <v>19142.38671875</v>
      </c>
      <c r="D291" s="81">
        <v>3105.612060546875</v>
      </c>
      <c r="E291" s="81">
        <v>10009.572265625</v>
      </c>
      <c r="F291" s="81">
        <v>6027.2021484375</v>
      </c>
      <c r="G291" s="76"/>
      <c r="H291" s="80">
        <v>6</v>
      </c>
      <c r="J291" s="73" t="str">
        <f t="shared" si="15"/>
        <v>Media</v>
      </c>
      <c r="K291" s="82" t="str">
        <f t="shared" si="16"/>
        <v>BUONA</v>
      </c>
      <c r="L291" s="73" t="str">
        <f t="shared" si="17"/>
        <v>Media</v>
      </c>
      <c r="M291" s="82" t="str">
        <f t="shared" si="18"/>
        <v>scarsa</v>
      </c>
      <c r="N291" s="70"/>
      <c r="O291" s="77" t="str">
        <f t="shared" si="19"/>
        <v>Media</v>
      </c>
    </row>
    <row r="292" spans="1:15" ht="15">
      <c r="A292">
        <v>65</v>
      </c>
      <c r="B292" s="78" t="s">
        <v>590</v>
      </c>
      <c r="C292" s="81">
        <v>16049.0283203125</v>
      </c>
      <c r="D292" s="81">
        <v>2162.90185546875</v>
      </c>
      <c r="E292" s="81">
        <v>12357.8212890625</v>
      </c>
      <c r="F292" s="81">
        <v>1528.3050537109375</v>
      </c>
      <c r="G292" s="76"/>
      <c r="H292" s="80">
        <v>5</v>
      </c>
      <c r="J292" s="73" t="str">
        <f t="shared" si="15"/>
        <v>Media</v>
      </c>
      <c r="K292" s="82" t="str">
        <f t="shared" si="16"/>
        <v>BUONA</v>
      </c>
      <c r="L292" s="73" t="str">
        <f t="shared" si="17"/>
        <v>scarsa</v>
      </c>
      <c r="M292" s="82" t="str">
        <f t="shared" si="18"/>
        <v>BUONA</v>
      </c>
      <c r="N292" s="70"/>
      <c r="O292" s="77" t="str">
        <f t="shared" si="19"/>
        <v>BUONA</v>
      </c>
    </row>
    <row r="293" spans="1:15" ht="15">
      <c r="A293">
        <v>85</v>
      </c>
      <c r="B293" s="78" t="s">
        <v>464</v>
      </c>
      <c r="C293" s="81">
        <v>17684.880859375</v>
      </c>
      <c r="D293" s="81">
        <v>1446.5780029296875</v>
      </c>
      <c r="E293" s="81">
        <v>14450.1875</v>
      </c>
      <c r="F293" s="81">
        <v>1788.1165771484375</v>
      </c>
      <c r="G293" s="76"/>
      <c r="H293" s="80">
        <v>5</v>
      </c>
      <c r="J293" s="73" t="str">
        <f t="shared" si="15"/>
        <v>Media</v>
      </c>
      <c r="K293" s="82" t="str">
        <f t="shared" si="16"/>
        <v>BUONA</v>
      </c>
      <c r="L293" s="73" t="str">
        <f t="shared" si="17"/>
        <v>scarsa</v>
      </c>
      <c r="M293" s="82" t="str">
        <f t="shared" si="18"/>
        <v>BUONA</v>
      </c>
      <c r="N293" s="70"/>
      <c r="O293" s="77" t="str">
        <f t="shared" si="19"/>
        <v>BUONA</v>
      </c>
    </row>
    <row r="294" spans="1:15" ht="15">
      <c r="A294">
        <v>97</v>
      </c>
      <c r="B294" s="78" t="s">
        <v>469</v>
      </c>
      <c r="C294" s="81">
        <v>18840.9453125</v>
      </c>
      <c r="D294" s="81">
        <v>2233.892822265625</v>
      </c>
      <c r="E294" s="81">
        <v>15206.2275390625</v>
      </c>
      <c r="F294" s="81">
        <v>1400.8238525390625</v>
      </c>
      <c r="G294" s="76"/>
      <c r="H294" s="80">
        <v>5</v>
      </c>
      <c r="J294" s="73" t="str">
        <f t="shared" si="15"/>
        <v>Media</v>
      </c>
      <c r="K294" s="82" t="str">
        <f t="shared" si="16"/>
        <v>BUONA</v>
      </c>
      <c r="L294" s="73" t="str">
        <f t="shared" si="17"/>
        <v>scarsa</v>
      </c>
      <c r="M294" s="82" t="str">
        <f t="shared" si="18"/>
        <v>BUONA</v>
      </c>
      <c r="N294" s="70"/>
      <c r="O294" s="77" t="str">
        <f t="shared" si="19"/>
        <v>BUONA</v>
      </c>
    </row>
    <row r="295" spans="1:15" ht="15">
      <c r="A295">
        <v>64</v>
      </c>
      <c r="B295" s="78" t="s">
        <v>586</v>
      </c>
      <c r="C295" s="81">
        <v>16038.44921875</v>
      </c>
      <c r="D295" s="81">
        <v>2394.44091796875</v>
      </c>
      <c r="E295" s="81">
        <v>12355.234375</v>
      </c>
      <c r="F295" s="81">
        <v>1288.7752685546875</v>
      </c>
      <c r="G295" s="76"/>
      <c r="H295" s="80">
        <v>6</v>
      </c>
      <c r="J295" s="73" t="str">
        <f t="shared" si="15"/>
        <v>Media</v>
      </c>
      <c r="K295" s="82" t="str">
        <f t="shared" si="16"/>
        <v>BUONA</v>
      </c>
      <c r="L295" s="73" t="str">
        <f t="shared" si="17"/>
        <v>scarsa</v>
      </c>
      <c r="M295" s="82" t="str">
        <f t="shared" si="18"/>
        <v>BUONA</v>
      </c>
      <c r="N295" s="70"/>
      <c r="O295" s="77" t="str">
        <f t="shared" si="19"/>
        <v>Media</v>
      </c>
    </row>
    <row r="296" spans="1:15" ht="15">
      <c r="A296">
        <v>69</v>
      </c>
      <c r="B296" s="78" t="s">
        <v>423</v>
      </c>
      <c r="C296" s="81">
        <v>16244.525390625</v>
      </c>
      <c r="D296" s="81">
        <v>1871.0177001953125</v>
      </c>
      <c r="E296" s="81">
        <v>12682.802734375</v>
      </c>
      <c r="F296" s="81">
        <v>1690.7037353515625</v>
      </c>
      <c r="G296" s="76"/>
      <c r="H296" s="80">
        <v>7</v>
      </c>
      <c r="J296" s="73" t="str">
        <f t="shared" si="15"/>
        <v>Media</v>
      </c>
      <c r="K296" s="82" t="str">
        <f t="shared" si="16"/>
        <v>BUONA</v>
      </c>
      <c r="L296" s="73" t="str">
        <f t="shared" si="17"/>
        <v>scarsa</v>
      </c>
      <c r="M296" s="82" t="str">
        <f t="shared" si="18"/>
        <v>BUONA</v>
      </c>
      <c r="N296" s="70"/>
      <c r="O296" s="77" t="str">
        <f t="shared" si="19"/>
        <v>Media</v>
      </c>
    </row>
    <row r="297" spans="1:15" ht="15">
      <c r="A297">
        <v>72</v>
      </c>
      <c r="B297" s="78" t="s">
        <v>418</v>
      </c>
      <c r="C297" s="81">
        <v>16400.99609375</v>
      </c>
      <c r="D297" s="81">
        <v>2411.111328125</v>
      </c>
      <c r="E297" s="81">
        <v>12560.212890625</v>
      </c>
      <c r="F297" s="81">
        <v>1429.6712646484375</v>
      </c>
      <c r="G297" s="76"/>
      <c r="H297" s="80">
        <v>7</v>
      </c>
      <c r="J297" s="73" t="str">
        <f t="shared" si="15"/>
        <v>Media</v>
      </c>
      <c r="K297" s="82" t="str">
        <f t="shared" si="16"/>
        <v>BUONA</v>
      </c>
      <c r="L297" s="73" t="str">
        <f t="shared" si="17"/>
        <v>scarsa</v>
      </c>
      <c r="M297" s="82" t="str">
        <f t="shared" si="18"/>
        <v>BUONA</v>
      </c>
      <c r="N297" s="70"/>
      <c r="O297" s="77" t="str">
        <f t="shared" si="19"/>
        <v>Media</v>
      </c>
    </row>
    <row r="298" spans="1:15" ht="15">
      <c r="A298">
        <v>75</v>
      </c>
      <c r="B298" s="78" t="s">
        <v>459</v>
      </c>
      <c r="C298" s="81">
        <v>16800.78125</v>
      </c>
      <c r="D298" s="81">
        <v>2516.510986328125</v>
      </c>
      <c r="E298" s="81">
        <v>12883.0009765625</v>
      </c>
      <c r="F298" s="81">
        <v>1401.2691650390625</v>
      </c>
      <c r="G298" s="76"/>
      <c r="H298" s="80">
        <v>7</v>
      </c>
      <c r="J298" s="73" t="str">
        <f t="shared" si="15"/>
        <v>Media</v>
      </c>
      <c r="K298" s="82" t="str">
        <f t="shared" si="16"/>
        <v>BUONA</v>
      </c>
      <c r="L298" s="73" t="str">
        <f t="shared" si="17"/>
        <v>scarsa</v>
      </c>
      <c r="M298" s="82" t="str">
        <f t="shared" si="18"/>
        <v>BUONA</v>
      </c>
      <c r="N298" s="70"/>
      <c r="O298" s="77" t="str">
        <f t="shared" si="19"/>
        <v>Media</v>
      </c>
    </row>
    <row r="299" spans="1:15" ht="15">
      <c r="A299">
        <v>89</v>
      </c>
      <c r="B299" s="78" t="s">
        <v>589</v>
      </c>
      <c r="C299" s="81">
        <v>17797.984375</v>
      </c>
      <c r="D299" s="81">
        <v>3306.07958984375</v>
      </c>
      <c r="E299" s="81">
        <v>12907.1904296875</v>
      </c>
      <c r="F299" s="81">
        <v>1584.7137451171875</v>
      </c>
      <c r="G299" s="76"/>
      <c r="H299" s="80">
        <v>6</v>
      </c>
      <c r="J299" s="73" t="str">
        <f t="shared" si="15"/>
        <v>Media</v>
      </c>
      <c r="K299" s="82" t="str">
        <f t="shared" si="16"/>
        <v>BUONA</v>
      </c>
      <c r="L299" s="73" t="str">
        <f t="shared" si="17"/>
        <v>scarsa</v>
      </c>
      <c r="M299" s="82" t="str">
        <f t="shared" si="18"/>
        <v>BUONA</v>
      </c>
      <c r="N299" s="70"/>
      <c r="O299" s="77" t="str">
        <f t="shared" si="19"/>
        <v>Media</v>
      </c>
    </row>
    <row r="300" spans="1:15" ht="15">
      <c r="A300">
        <v>90</v>
      </c>
      <c r="B300" s="78" t="s">
        <v>454</v>
      </c>
      <c r="C300" s="81">
        <v>17940.5</v>
      </c>
      <c r="D300" s="81">
        <v>692.9168701171875</v>
      </c>
      <c r="E300" s="81">
        <v>15687.6171875</v>
      </c>
      <c r="F300" s="81">
        <v>1559.9637451171875</v>
      </c>
      <c r="G300" s="76"/>
      <c r="H300" s="80">
        <v>8</v>
      </c>
      <c r="J300" s="73" t="str">
        <f t="shared" si="15"/>
        <v>Media</v>
      </c>
      <c r="K300" s="82" t="str">
        <f t="shared" si="16"/>
        <v>BUONA</v>
      </c>
      <c r="L300" s="73" t="str">
        <f t="shared" si="17"/>
        <v>scarsa</v>
      </c>
      <c r="M300" s="82" t="str">
        <f t="shared" si="18"/>
        <v>BUONA</v>
      </c>
      <c r="N300" s="70"/>
      <c r="O300" s="77" t="str">
        <f t="shared" si="19"/>
        <v>Media</v>
      </c>
    </row>
    <row r="301" spans="1:15" ht="15">
      <c r="A301">
        <v>92</v>
      </c>
      <c r="B301" s="78" t="s">
        <v>456</v>
      </c>
      <c r="C301" s="81">
        <v>18295.65234375</v>
      </c>
      <c r="D301" s="81">
        <v>943.1996459960938</v>
      </c>
      <c r="E301" s="81">
        <v>16044.19921875</v>
      </c>
      <c r="F301" s="81">
        <v>1308.25439453125</v>
      </c>
      <c r="G301" s="76"/>
      <c r="H301" s="80">
        <v>7</v>
      </c>
      <c r="J301" s="73" t="str">
        <f t="shared" si="15"/>
        <v>Media</v>
      </c>
      <c r="K301" s="82" t="str">
        <f t="shared" si="16"/>
        <v>BUONA</v>
      </c>
      <c r="L301" s="73" t="str">
        <f t="shared" si="17"/>
        <v>scarsa</v>
      </c>
      <c r="M301" s="82" t="str">
        <f t="shared" si="18"/>
        <v>BUONA</v>
      </c>
      <c r="N301" s="70"/>
      <c r="O301" s="77" t="str">
        <f t="shared" si="19"/>
        <v>Media</v>
      </c>
    </row>
    <row r="302" spans="1:15" ht="15">
      <c r="A302">
        <v>67</v>
      </c>
      <c r="B302" s="78" t="s">
        <v>438</v>
      </c>
      <c r="C302" s="81">
        <v>16079.419921875</v>
      </c>
      <c r="D302" s="81">
        <v>1007.078857421875</v>
      </c>
      <c r="E302" s="81">
        <v>13706.7373046875</v>
      </c>
      <c r="F302" s="81">
        <v>1365.60205078125</v>
      </c>
      <c r="G302" s="76"/>
      <c r="H302" s="80">
        <v>11</v>
      </c>
      <c r="J302" s="73" t="str">
        <f t="shared" si="15"/>
        <v>Media</v>
      </c>
      <c r="K302" s="82" t="str">
        <f t="shared" si="16"/>
        <v>BUONA</v>
      </c>
      <c r="L302" s="73" t="str">
        <f t="shared" si="17"/>
        <v>scarsa</v>
      </c>
      <c r="M302" s="82" t="str">
        <f t="shared" si="18"/>
        <v>BUONA</v>
      </c>
      <c r="N302" s="70"/>
      <c r="O302" s="77" t="str">
        <f t="shared" si="19"/>
        <v>scarsa</v>
      </c>
    </row>
    <row r="303" spans="1:15" ht="15">
      <c r="A303">
        <v>76</v>
      </c>
      <c r="B303" s="78" t="s">
        <v>447</v>
      </c>
      <c r="C303" s="81">
        <v>16801.837890625</v>
      </c>
      <c r="D303" s="81">
        <v>1038.36669921875</v>
      </c>
      <c r="E303" s="81">
        <v>14679.58203125</v>
      </c>
      <c r="F303" s="81">
        <v>1083.88818359375</v>
      </c>
      <c r="G303" s="76"/>
      <c r="H303" s="80">
        <v>10</v>
      </c>
      <c r="J303" s="73" t="str">
        <f t="shared" si="15"/>
        <v>Media</v>
      </c>
      <c r="K303" s="82" t="str">
        <f t="shared" si="16"/>
        <v>BUONA</v>
      </c>
      <c r="L303" s="73" t="str">
        <f t="shared" si="17"/>
        <v>scarsa</v>
      </c>
      <c r="M303" s="82" t="str">
        <f t="shared" si="18"/>
        <v>BUONA</v>
      </c>
      <c r="N303" s="70"/>
      <c r="O303" s="77" t="str">
        <f t="shared" si="19"/>
        <v>scarsa</v>
      </c>
    </row>
    <row r="304" spans="1:15" ht="15">
      <c r="A304">
        <v>99</v>
      </c>
      <c r="B304" s="78" t="s">
        <v>478</v>
      </c>
      <c r="C304" s="81">
        <v>18899.6953125</v>
      </c>
      <c r="D304" s="81">
        <v>1182.513916015625</v>
      </c>
      <c r="E304" s="81">
        <v>14649.05859375</v>
      </c>
      <c r="F304" s="81">
        <v>3068.122802734375</v>
      </c>
      <c r="G304" s="76"/>
      <c r="H304" s="80">
        <v>4</v>
      </c>
      <c r="J304" s="73" t="str">
        <f t="shared" si="15"/>
        <v>Media</v>
      </c>
      <c r="K304" s="82" t="str">
        <f t="shared" si="16"/>
        <v>BUONA</v>
      </c>
      <c r="L304" s="73" t="str">
        <f t="shared" si="17"/>
        <v>scarsa</v>
      </c>
      <c r="M304" s="82" t="str">
        <f t="shared" si="18"/>
        <v>Media</v>
      </c>
      <c r="N304" s="70"/>
      <c r="O304" s="77" t="str">
        <f t="shared" si="19"/>
        <v>BUONA</v>
      </c>
    </row>
    <row r="305" spans="1:15" ht="15">
      <c r="A305">
        <v>74</v>
      </c>
      <c r="B305" s="78" t="s">
        <v>444</v>
      </c>
      <c r="C305" s="81">
        <v>16776.8828125</v>
      </c>
      <c r="D305" s="81">
        <v>914.576416015625</v>
      </c>
      <c r="E305" s="81">
        <v>13319.2646484375</v>
      </c>
      <c r="F305" s="81">
        <v>2543.041015625</v>
      </c>
      <c r="G305" s="76"/>
      <c r="H305" s="80">
        <v>7</v>
      </c>
      <c r="J305" s="73" t="str">
        <f t="shared" si="15"/>
        <v>Media</v>
      </c>
      <c r="K305" s="82" t="str">
        <f t="shared" si="16"/>
        <v>BUONA</v>
      </c>
      <c r="L305" s="73" t="str">
        <f t="shared" si="17"/>
        <v>scarsa</v>
      </c>
      <c r="M305" s="82" t="str">
        <f t="shared" si="18"/>
        <v>Media</v>
      </c>
      <c r="N305" s="70"/>
      <c r="O305" s="77" t="str">
        <f t="shared" si="19"/>
        <v>Media</v>
      </c>
    </row>
    <row r="306" spans="1:15" ht="15">
      <c r="A306">
        <v>91</v>
      </c>
      <c r="B306" s="78" t="s">
        <v>468</v>
      </c>
      <c r="C306" s="81">
        <v>18160.68359375</v>
      </c>
      <c r="D306" s="81">
        <v>3169.0751953125</v>
      </c>
      <c r="E306" s="81">
        <v>12177.7353515625</v>
      </c>
      <c r="F306" s="81">
        <v>2813.873046875</v>
      </c>
      <c r="G306" s="76"/>
      <c r="H306" s="80">
        <v>8</v>
      </c>
      <c r="J306" s="73" t="str">
        <f t="shared" si="15"/>
        <v>Media</v>
      </c>
      <c r="K306" s="82" t="str">
        <f t="shared" si="16"/>
        <v>BUONA</v>
      </c>
      <c r="L306" s="73" t="str">
        <f t="shared" si="17"/>
        <v>scarsa</v>
      </c>
      <c r="M306" s="82" t="str">
        <f t="shared" si="18"/>
        <v>Media</v>
      </c>
      <c r="N306" s="70"/>
      <c r="O306" s="77" t="str">
        <f t="shared" si="19"/>
        <v>Media</v>
      </c>
    </row>
    <row r="307" spans="1:15" ht="15">
      <c r="A307">
        <v>93</v>
      </c>
      <c r="B307" s="78" t="s">
        <v>457</v>
      </c>
      <c r="C307" s="81">
        <v>18400.736328125</v>
      </c>
      <c r="D307" s="81">
        <v>1089.736083984375</v>
      </c>
      <c r="E307" s="81">
        <v>13861.2939453125</v>
      </c>
      <c r="F307" s="81">
        <v>3449.70654296875</v>
      </c>
      <c r="G307" s="76"/>
      <c r="H307" s="80">
        <v>8</v>
      </c>
      <c r="J307" s="73" t="str">
        <f t="shared" si="15"/>
        <v>Media</v>
      </c>
      <c r="K307" s="82" t="str">
        <f t="shared" si="16"/>
        <v>BUONA</v>
      </c>
      <c r="L307" s="73" t="str">
        <f t="shared" si="17"/>
        <v>scarsa</v>
      </c>
      <c r="M307" s="82" t="str">
        <f t="shared" si="18"/>
        <v>Media</v>
      </c>
      <c r="N307" s="70"/>
      <c r="O307" s="77" t="str">
        <f t="shared" si="19"/>
        <v>Media</v>
      </c>
    </row>
    <row r="308" spans="1:15" ht="15">
      <c r="A308">
        <v>106</v>
      </c>
      <c r="B308" s="78" t="s">
        <v>461</v>
      </c>
      <c r="C308" s="81">
        <v>19615.4609375</v>
      </c>
      <c r="D308" s="81">
        <v>1149.55078125</v>
      </c>
      <c r="E308" s="81">
        <v>15341.19140625</v>
      </c>
      <c r="F308" s="81">
        <v>3124.717041015625</v>
      </c>
      <c r="G308" s="76"/>
      <c r="H308" s="80">
        <v>8</v>
      </c>
      <c r="J308" s="73" t="str">
        <f t="shared" si="15"/>
        <v>Media</v>
      </c>
      <c r="K308" s="82" t="str">
        <f t="shared" si="16"/>
        <v>BUONA</v>
      </c>
      <c r="L308" s="73" t="str">
        <f t="shared" si="17"/>
        <v>scarsa</v>
      </c>
      <c r="M308" s="82" t="str">
        <f t="shared" si="18"/>
        <v>Media</v>
      </c>
      <c r="N308" s="70"/>
      <c r="O308" s="77" t="str">
        <f t="shared" si="19"/>
        <v>Media</v>
      </c>
    </row>
    <row r="309" spans="1:15" ht="15">
      <c r="A309">
        <v>119</v>
      </c>
      <c r="B309" s="78" t="s">
        <v>491</v>
      </c>
      <c r="C309" s="81">
        <v>22075.705078125</v>
      </c>
      <c r="D309" s="81">
        <v>1177.0972900390625</v>
      </c>
      <c r="E309" s="81">
        <v>16684.046875</v>
      </c>
      <c r="F309" s="81">
        <v>4214.56005859375</v>
      </c>
      <c r="G309" s="76"/>
      <c r="H309" s="80">
        <v>6</v>
      </c>
      <c r="J309" s="73" t="str">
        <f t="shared" si="15"/>
        <v>Media</v>
      </c>
      <c r="K309" s="82" t="str">
        <f t="shared" si="16"/>
        <v>BUONA</v>
      </c>
      <c r="L309" s="73" t="str">
        <f t="shared" si="17"/>
        <v>scarsa</v>
      </c>
      <c r="M309" s="82" t="str">
        <f t="shared" si="18"/>
        <v>Media</v>
      </c>
      <c r="N309" s="70"/>
      <c r="O309" s="77" t="str">
        <f t="shared" si="19"/>
        <v>Media</v>
      </c>
    </row>
    <row r="310" spans="1:15" ht="18">
      <c r="A310">
        <v>121</v>
      </c>
      <c r="B310" s="79" t="s">
        <v>497</v>
      </c>
      <c r="C310" s="81">
        <v>23688.65625</v>
      </c>
      <c r="D310" s="81">
        <v>2155.724365234375</v>
      </c>
      <c r="E310" s="81">
        <v>17925.296875</v>
      </c>
      <c r="F310" s="81">
        <v>3607.635009765625</v>
      </c>
      <c r="G310" s="76"/>
      <c r="H310" s="80">
        <v>7</v>
      </c>
      <c r="J310" s="73" t="str">
        <f t="shared" si="15"/>
        <v>Media</v>
      </c>
      <c r="K310" s="82" t="str">
        <f t="shared" si="16"/>
        <v>BUONA</v>
      </c>
      <c r="L310" s="73" t="str">
        <f t="shared" si="17"/>
        <v>scarsa</v>
      </c>
      <c r="M310" s="82" t="str">
        <f t="shared" si="18"/>
        <v>Media</v>
      </c>
      <c r="N310" s="70"/>
      <c r="O310" s="77" t="str">
        <f t="shared" si="19"/>
        <v>Media</v>
      </c>
    </row>
    <row r="311" spans="1:15" ht="15">
      <c r="A311">
        <v>114</v>
      </c>
      <c r="B311" s="78" t="s">
        <v>492</v>
      </c>
      <c r="C311" s="81">
        <v>20891.921875</v>
      </c>
      <c r="D311" s="81">
        <v>2154.4990234375</v>
      </c>
      <c r="E311" s="81">
        <v>16182.3984375</v>
      </c>
      <c r="F311" s="81">
        <v>2555.023681640625</v>
      </c>
      <c r="G311" s="76"/>
      <c r="H311" s="80">
        <v>12</v>
      </c>
      <c r="J311" s="73" t="str">
        <f t="shared" si="15"/>
        <v>Media</v>
      </c>
      <c r="K311" s="82" t="str">
        <f t="shared" si="16"/>
        <v>BUONA</v>
      </c>
      <c r="L311" s="73" t="str">
        <f t="shared" si="17"/>
        <v>scarsa</v>
      </c>
      <c r="M311" s="82" t="str">
        <f t="shared" si="18"/>
        <v>Media</v>
      </c>
      <c r="N311" s="70"/>
      <c r="O311" s="77" t="str">
        <f t="shared" si="19"/>
        <v>scarsa</v>
      </c>
    </row>
    <row r="312" spans="1:15" ht="15">
      <c r="A312">
        <v>125</v>
      </c>
      <c r="B312" s="78" t="s">
        <v>465</v>
      </c>
      <c r="C312" s="81">
        <v>24520.71484375</v>
      </c>
      <c r="D312" s="81">
        <v>3023.285400390625</v>
      </c>
      <c r="E312" s="81">
        <v>12484.375</v>
      </c>
      <c r="F312" s="81">
        <v>9013.052734375</v>
      </c>
      <c r="G312" s="76"/>
      <c r="H312" s="80">
        <v>4</v>
      </c>
      <c r="J312" s="73" t="str">
        <f t="shared" si="15"/>
        <v>Media</v>
      </c>
      <c r="K312" s="82" t="str">
        <f t="shared" si="16"/>
        <v>BUONA</v>
      </c>
      <c r="L312" s="73" t="str">
        <f t="shared" si="17"/>
        <v>scarsa</v>
      </c>
      <c r="M312" s="82" t="str">
        <f t="shared" si="18"/>
        <v>scarsa</v>
      </c>
      <c r="N312" s="70"/>
      <c r="O312" s="77" t="str">
        <f t="shared" si="19"/>
        <v>BUONA</v>
      </c>
    </row>
    <row r="313" spans="1:15" ht="18">
      <c r="A313">
        <v>139</v>
      </c>
      <c r="B313" s="79" t="s">
        <v>485</v>
      </c>
      <c r="C313" s="81">
        <v>27884.6640625</v>
      </c>
      <c r="D313" s="81">
        <v>2358.197021484375</v>
      </c>
      <c r="E313" s="81">
        <v>19054.505859375</v>
      </c>
      <c r="F313" s="81">
        <v>6471.96240234375</v>
      </c>
      <c r="G313" s="76"/>
      <c r="H313" s="80">
        <v>5</v>
      </c>
      <c r="J313" s="73" t="str">
        <f t="shared" si="15"/>
        <v>Media</v>
      </c>
      <c r="K313" s="82" t="str">
        <f t="shared" si="16"/>
        <v>BUONA</v>
      </c>
      <c r="L313" s="73" t="str">
        <f t="shared" si="17"/>
        <v>scarsa</v>
      </c>
      <c r="M313" s="82" t="str">
        <f t="shared" si="18"/>
        <v>scarsa</v>
      </c>
      <c r="N313" s="70"/>
      <c r="O313" s="77" t="str">
        <f t="shared" si="19"/>
        <v>BUONA</v>
      </c>
    </row>
    <row r="314" spans="1:15" ht="15">
      <c r="A314">
        <v>103</v>
      </c>
      <c r="B314" s="78" t="s">
        <v>516</v>
      </c>
      <c r="C314" s="81">
        <v>19256.591796875</v>
      </c>
      <c r="D314" s="81">
        <v>8044.09814453125</v>
      </c>
      <c r="E314" s="81">
        <v>9876.189453125</v>
      </c>
      <c r="F314" s="81">
        <v>1336.3023681640625</v>
      </c>
      <c r="G314" s="76"/>
      <c r="H314" s="80">
        <v>5</v>
      </c>
      <c r="J314" s="73" t="str">
        <f t="shared" si="15"/>
        <v>Media</v>
      </c>
      <c r="K314" s="82" t="str">
        <f t="shared" si="16"/>
        <v>Media</v>
      </c>
      <c r="L314" s="73" t="str">
        <f t="shared" si="17"/>
        <v>BUONA</v>
      </c>
      <c r="M314" s="82" t="str">
        <f t="shared" si="18"/>
        <v>BUONA</v>
      </c>
      <c r="N314" s="70"/>
      <c r="O314" s="77" t="str">
        <f t="shared" si="19"/>
        <v>BUONA</v>
      </c>
    </row>
    <row r="315" spans="1:15" ht="15">
      <c r="A315">
        <v>128</v>
      </c>
      <c r="B315" s="78" t="s">
        <v>503</v>
      </c>
      <c r="C315" s="81">
        <v>24999.779296875</v>
      </c>
      <c r="D315" s="81">
        <v>14245</v>
      </c>
      <c r="E315" s="81">
        <v>9527.3330078125</v>
      </c>
      <c r="F315" s="81">
        <v>1227.4471435546875</v>
      </c>
      <c r="G315" s="76"/>
      <c r="H315" s="80">
        <v>5</v>
      </c>
      <c r="J315" s="73" t="str">
        <f t="shared" si="15"/>
        <v>Media</v>
      </c>
      <c r="K315" s="82" t="str">
        <f t="shared" si="16"/>
        <v>Media</v>
      </c>
      <c r="L315" s="73" t="str">
        <f t="shared" si="17"/>
        <v>BUONA</v>
      </c>
      <c r="M315" s="82" t="str">
        <f t="shared" si="18"/>
        <v>BUONA</v>
      </c>
      <c r="N315" s="70"/>
      <c r="O315" s="77" t="str">
        <f t="shared" si="19"/>
        <v>BUONA</v>
      </c>
    </row>
    <row r="316" spans="1:15" ht="18">
      <c r="A316">
        <v>68</v>
      </c>
      <c r="B316" s="79" t="s">
        <v>466</v>
      </c>
      <c r="C316" s="81">
        <v>16113.916015625</v>
      </c>
      <c r="D316" s="81">
        <v>5440.15771484375</v>
      </c>
      <c r="E316" s="81">
        <v>8808.134765625</v>
      </c>
      <c r="F316" s="81">
        <v>1865.6236572265625</v>
      </c>
      <c r="G316" s="76"/>
      <c r="H316" s="80">
        <v>6</v>
      </c>
      <c r="J316" s="73" t="str">
        <f t="shared" si="15"/>
        <v>Media</v>
      </c>
      <c r="K316" s="82" t="str">
        <f t="shared" si="16"/>
        <v>Media</v>
      </c>
      <c r="L316" s="73" t="str">
        <f t="shared" si="17"/>
        <v>BUONA</v>
      </c>
      <c r="M316" s="82" t="str">
        <f t="shared" si="18"/>
        <v>BUONA</v>
      </c>
      <c r="N316" s="70"/>
      <c r="O316" s="77" t="str">
        <f t="shared" si="19"/>
        <v>Media</v>
      </c>
    </row>
    <row r="317" spans="1:15" ht="15">
      <c r="A317">
        <v>73</v>
      </c>
      <c r="B317" s="78" t="s">
        <v>480</v>
      </c>
      <c r="C317" s="81">
        <v>16684.337890625</v>
      </c>
      <c r="D317" s="81">
        <v>5052.8916015625</v>
      </c>
      <c r="E317" s="81">
        <v>9718.5849609375</v>
      </c>
      <c r="F317" s="81">
        <v>1912.8603515625</v>
      </c>
      <c r="G317" s="76"/>
      <c r="H317" s="80">
        <v>6</v>
      </c>
      <c r="J317" s="73" t="str">
        <f t="shared" si="15"/>
        <v>Media</v>
      </c>
      <c r="K317" s="82" t="str">
        <f t="shared" si="16"/>
        <v>Media</v>
      </c>
      <c r="L317" s="73" t="str">
        <f t="shared" si="17"/>
        <v>BUONA</v>
      </c>
      <c r="M317" s="82" t="str">
        <f t="shared" si="18"/>
        <v>BUONA</v>
      </c>
      <c r="N317" s="70"/>
      <c r="O317" s="77" t="str">
        <f t="shared" si="19"/>
        <v>Media</v>
      </c>
    </row>
    <row r="318" spans="1:15" ht="15">
      <c r="A318">
        <v>79</v>
      </c>
      <c r="B318" s="78" t="s">
        <v>474</v>
      </c>
      <c r="C318" s="81">
        <v>17197.4921875</v>
      </c>
      <c r="D318" s="81">
        <v>7018.13330078125</v>
      </c>
      <c r="E318" s="81">
        <v>7989.84423828125</v>
      </c>
      <c r="F318" s="81">
        <v>2189.512451171875</v>
      </c>
      <c r="G318" s="76"/>
      <c r="H318" s="80">
        <v>4</v>
      </c>
      <c r="J318" s="73" t="str">
        <f t="shared" si="15"/>
        <v>Media</v>
      </c>
      <c r="K318" s="82" t="str">
        <f t="shared" si="16"/>
        <v>Media</v>
      </c>
      <c r="L318" s="73" t="str">
        <f t="shared" si="17"/>
        <v>BUONA</v>
      </c>
      <c r="M318" s="82" t="str">
        <f t="shared" si="18"/>
        <v>Media</v>
      </c>
      <c r="N318" s="70"/>
      <c r="O318" s="77" t="str">
        <f t="shared" si="19"/>
        <v>BUONA</v>
      </c>
    </row>
    <row r="319" spans="1:15" ht="15">
      <c r="A319">
        <v>127</v>
      </c>
      <c r="B319" s="78" t="s">
        <v>510</v>
      </c>
      <c r="C319" s="81">
        <v>24948.58984375</v>
      </c>
      <c r="D319" s="81">
        <v>14083.865234375</v>
      </c>
      <c r="E319" s="81">
        <v>8835.01171875</v>
      </c>
      <c r="F319" s="81">
        <v>2029.7119140625</v>
      </c>
      <c r="G319" s="76"/>
      <c r="H319" s="80">
        <v>3</v>
      </c>
      <c r="J319" s="73" t="str">
        <f t="shared" si="15"/>
        <v>Media</v>
      </c>
      <c r="K319" s="82" t="str">
        <f t="shared" si="16"/>
        <v>Media</v>
      </c>
      <c r="L319" s="73" t="str">
        <f t="shared" si="17"/>
        <v>BUONA</v>
      </c>
      <c r="M319" s="82" t="str">
        <f t="shared" si="18"/>
        <v>Media</v>
      </c>
      <c r="N319" s="70"/>
      <c r="O319" s="77" t="str">
        <f t="shared" si="19"/>
        <v>BUONA</v>
      </c>
    </row>
    <row r="320" spans="1:15" ht="15">
      <c r="A320">
        <v>77</v>
      </c>
      <c r="B320" s="78" t="s">
        <v>472</v>
      </c>
      <c r="C320" s="81">
        <v>16825.82421875</v>
      </c>
      <c r="D320" s="81">
        <v>4660.189453125</v>
      </c>
      <c r="E320" s="81">
        <v>9655.9921875</v>
      </c>
      <c r="F320" s="81">
        <v>2509.64208984375</v>
      </c>
      <c r="G320" s="76"/>
      <c r="H320" s="80">
        <v>7</v>
      </c>
      <c r="J320" s="73" t="str">
        <f t="shared" si="15"/>
        <v>Media</v>
      </c>
      <c r="K320" s="82" t="str">
        <f t="shared" si="16"/>
        <v>Media</v>
      </c>
      <c r="L320" s="73" t="str">
        <f t="shared" si="17"/>
        <v>BUONA</v>
      </c>
      <c r="M320" s="82" t="str">
        <f t="shared" si="18"/>
        <v>Media</v>
      </c>
      <c r="N320" s="70"/>
      <c r="O320" s="77" t="str">
        <f t="shared" si="19"/>
        <v>Media</v>
      </c>
    </row>
    <row r="321" spans="1:15" ht="15">
      <c r="A321">
        <v>84</v>
      </c>
      <c r="B321" s="78" t="s">
        <v>477</v>
      </c>
      <c r="C321" s="81">
        <v>17672.314453125</v>
      </c>
      <c r="D321" s="81">
        <v>4894.60986328125</v>
      </c>
      <c r="E321" s="81">
        <v>10809.23828125</v>
      </c>
      <c r="F321" s="81">
        <v>1968.4644775390625</v>
      </c>
      <c r="G321" s="76"/>
      <c r="H321" s="80">
        <v>5</v>
      </c>
      <c r="J321" s="73" t="str">
        <f t="shared" si="15"/>
        <v>Media</v>
      </c>
      <c r="K321" s="82" t="str">
        <f t="shared" si="16"/>
        <v>Media</v>
      </c>
      <c r="L321" s="73" t="str">
        <f t="shared" si="17"/>
        <v>Media</v>
      </c>
      <c r="M321" s="82" t="str">
        <f t="shared" si="18"/>
        <v>BUONA</v>
      </c>
      <c r="N321" s="70"/>
      <c r="O321" s="77" t="str">
        <f t="shared" si="19"/>
        <v>BUONA</v>
      </c>
    </row>
    <row r="322" spans="1:15" ht="15">
      <c r="A322">
        <v>88</v>
      </c>
      <c r="B322" s="78" t="s">
        <v>489</v>
      </c>
      <c r="C322" s="81">
        <v>17782.720703125</v>
      </c>
      <c r="D322" s="81">
        <v>5952.72607421875</v>
      </c>
      <c r="E322" s="81">
        <v>10561.84375</v>
      </c>
      <c r="F322" s="81">
        <v>1268.1512451171875</v>
      </c>
      <c r="G322" s="76"/>
      <c r="H322" s="80">
        <v>4</v>
      </c>
      <c r="J322" s="73" t="str">
        <f aca="true" t="shared" si="20" ref="J322:J353">IF(C322&lt;15999,"BUONA",IF(C322&gt;30000,"scarsa","Media"))</f>
        <v>Media</v>
      </c>
      <c r="K322" s="82" t="str">
        <f aca="true" t="shared" si="21" ref="K322:K353">IF(D322&lt;3499,"BUONA",IF(D322&gt;15000,"scarsa","Media"))</f>
        <v>Media</v>
      </c>
      <c r="L322" s="73" t="str">
        <f aca="true" t="shared" si="22" ref="L322:L353">IF(E322&lt;9999,"BUONA",IF(E322&gt;12000,"scarsa","Media"))</f>
        <v>Media</v>
      </c>
      <c r="M322" s="82" t="str">
        <f aca="true" t="shared" si="23" ref="M322:M353">IF(F322&lt;1999,"BUONA",IF(F322&gt;5000,"scarsa","Media"))</f>
        <v>BUONA</v>
      </c>
      <c r="N322" s="70"/>
      <c r="O322" s="77" t="str">
        <f aca="true" t="shared" si="24" ref="O322:O353">IF(H322="","z.n.d.",IF(H322&lt;6,"BUONA",IF(H322&gt;9,"scarsa","Media")))</f>
        <v>BUONA</v>
      </c>
    </row>
    <row r="323" spans="1:15" ht="15">
      <c r="A323">
        <v>105</v>
      </c>
      <c r="B323" s="78" t="s">
        <v>473</v>
      </c>
      <c r="C323" s="81">
        <v>19524.638671875</v>
      </c>
      <c r="D323" s="81">
        <v>6721.08447265625</v>
      </c>
      <c r="E323" s="81">
        <v>11087.916015625</v>
      </c>
      <c r="F323" s="81">
        <v>1715.638671875</v>
      </c>
      <c r="G323" s="76"/>
      <c r="H323" s="80">
        <v>4</v>
      </c>
      <c r="J323" s="73" t="str">
        <f t="shared" si="20"/>
        <v>Media</v>
      </c>
      <c r="K323" s="82" t="str">
        <f t="shared" si="21"/>
        <v>Media</v>
      </c>
      <c r="L323" s="73" t="str">
        <f t="shared" si="22"/>
        <v>Media</v>
      </c>
      <c r="M323" s="82" t="str">
        <f t="shared" si="23"/>
        <v>BUONA</v>
      </c>
      <c r="N323" s="70"/>
      <c r="O323" s="77" t="str">
        <f t="shared" si="24"/>
        <v>BUONA</v>
      </c>
    </row>
    <row r="324" spans="1:15" ht="15">
      <c r="A324">
        <v>107</v>
      </c>
      <c r="B324" s="78" t="s">
        <v>598</v>
      </c>
      <c r="C324" s="81">
        <v>19669.09375</v>
      </c>
      <c r="D324" s="81">
        <v>7143.107421875</v>
      </c>
      <c r="E324" s="81">
        <v>10700.412109375</v>
      </c>
      <c r="F324" s="81">
        <v>1825.57373046875</v>
      </c>
      <c r="G324" s="76"/>
      <c r="H324" s="80">
        <v>5</v>
      </c>
      <c r="J324" s="73" t="str">
        <f t="shared" si="20"/>
        <v>Media</v>
      </c>
      <c r="K324" s="82" t="str">
        <f t="shared" si="21"/>
        <v>Media</v>
      </c>
      <c r="L324" s="73" t="str">
        <f t="shared" si="22"/>
        <v>Media</v>
      </c>
      <c r="M324" s="82" t="str">
        <f t="shared" si="23"/>
        <v>BUONA</v>
      </c>
      <c r="N324" s="70"/>
      <c r="O324" s="77" t="str">
        <f t="shared" si="24"/>
        <v>BUONA</v>
      </c>
    </row>
    <row r="325" spans="1:15" ht="15">
      <c r="A325">
        <v>78</v>
      </c>
      <c r="B325" s="78" t="s">
        <v>476</v>
      </c>
      <c r="C325" s="81">
        <v>16836.083984375</v>
      </c>
      <c r="D325" s="81">
        <v>4884.34521484375</v>
      </c>
      <c r="E325" s="81">
        <v>10719.5166015625</v>
      </c>
      <c r="F325" s="81">
        <v>1232.223876953125</v>
      </c>
      <c r="G325" s="76"/>
      <c r="H325" s="80">
        <v>7</v>
      </c>
      <c r="J325" s="73" t="str">
        <f t="shared" si="20"/>
        <v>Media</v>
      </c>
      <c r="K325" s="82" t="str">
        <f t="shared" si="21"/>
        <v>Media</v>
      </c>
      <c r="L325" s="73" t="str">
        <f t="shared" si="22"/>
        <v>Media</v>
      </c>
      <c r="M325" s="82" t="str">
        <f t="shared" si="23"/>
        <v>BUONA</v>
      </c>
      <c r="N325" s="70"/>
      <c r="O325" s="77" t="str">
        <f t="shared" si="24"/>
        <v>Media</v>
      </c>
    </row>
    <row r="326" spans="1:15" ht="15">
      <c r="A326">
        <v>80</v>
      </c>
      <c r="B326" s="78" t="s">
        <v>593</v>
      </c>
      <c r="C326" s="81">
        <v>17255.693359375</v>
      </c>
      <c r="D326" s="81">
        <v>4334.9541015625</v>
      </c>
      <c r="E326" s="81">
        <v>11555.009765625</v>
      </c>
      <c r="F326" s="81">
        <v>1365.7294921875</v>
      </c>
      <c r="G326" s="76"/>
      <c r="H326" s="80">
        <v>11</v>
      </c>
      <c r="J326" s="73" t="str">
        <f t="shared" si="20"/>
        <v>Media</v>
      </c>
      <c r="K326" s="82" t="str">
        <f t="shared" si="21"/>
        <v>Media</v>
      </c>
      <c r="L326" s="73" t="str">
        <f t="shared" si="22"/>
        <v>Media</v>
      </c>
      <c r="M326" s="82" t="str">
        <f t="shared" si="23"/>
        <v>BUONA</v>
      </c>
      <c r="N326" s="70"/>
      <c r="O326" s="77" t="str">
        <f t="shared" si="24"/>
        <v>scarsa</v>
      </c>
    </row>
    <row r="327" spans="1:15" ht="15">
      <c r="A327">
        <v>82</v>
      </c>
      <c r="B327" s="78" t="s">
        <v>1077</v>
      </c>
      <c r="C327" s="81">
        <v>17501.650390625</v>
      </c>
      <c r="D327" s="81">
        <v>4678.396484375</v>
      </c>
      <c r="E327" s="81">
        <v>11325.7119140625</v>
      </c>
      <c r="F327" s="81">
        <v>1497.54150390625</v>
      </c>
      <c r="G327" s="76"/>
      <c r="H327" s="80"/>
      <c r="J327" s="73" t="str">
        <f t="shared" si="20"/>
        <v>Media</v>
      </c>
      <c r="K327" s="82" t="str">
        <f t="shared" si="21"/>
        <v>Media</v>
      </c>
      <c r="L327" s="73" t="str">
        <f t="shared" si="22"/>
        <v>Media</v>
      </c>
      <c r="M327" s="82" t="str">
        <f t="shared" si="23"/>
        <v>BUONA</v>
      </c>
      <c r="N327" s="70"/>
      <c r="O327" s="77" t="str">
        <f t="shared" si="24"/>
        <v>z.n.d.</v>
      </c>
    </row>
    <row r="328" spans="1:15" ht="18">
      <c r="A328">
        <v>83</v>
      </c>
      <c r="B328" s="79" t="s">
        <v>482</v>
      </c>
      <c r="C328" s="81">
        <v>17517.4375</v>
      </c>
      <c r="D328" s="81">
        <v>3971.543701171875</v>
      </c>
      <c r="E328" s="81">
        <v>10255.19140625</v>
      </c>
      <c r="F328" s="81">
        <v>3290.701171875</v>
      </c>
      <c r="G328" s="76"/>
      <c r="H328" s="80">
        <v>4</v>
      </c>
      <c r="J328" s="73" t="str">
        <f t="shared" si="20"/>
        <v>Media</v>
      </c>
      <c r="K328" s="82" t="str">
        <f t="shared" si="21"/>
        <v>Media</v>
      </c>
      <c r="L328" s="73" t="str">
        <f t="shared" si="22"/>
        <v>Media</v>
      </c>
      <c r="M328" s="82" t="str">
        <f t="shared" si="23"/>
        <v>Media</v>
      </c>
      <c r="N328" s="70"/>
      <c r="O328" s="77" t="str">
        <f t="shared" si="24"/>
        <v>BUONA</v>
      </c>
    </row>
    <row r="329" spans="1:15" ht="15">
      <c r="A329">
        <v>86</v>
      </c>
      <c r="B329" s="78" t="s">
        <v>437</v>
      </c>
      <c r="C329" s="81">
        <v>17713.37109375</v>
      </c>
      <c r="D329" s="81">
        <v>4401.91650390625</v>
      </c>
      <c r="E329" s="81">
        <v>10536.8251953125</v>
      </c>
      <c r="F329" s="81">
        <v>2774.628173828125</v>
      </c>
      <c r="G329" s="76"/>
      <c r="H329" s="80">
        <v>5</v>
      </c>
      <c r="J329" s="73" t="str">
        <f t="shared" si="20"/>
        <v>Media</v>
      </c>
      <c r="K329" s="82" t="str">
        <f t="shared" si="21"/>
        <v>Media</v>
      </c>
      <c r="L329" s="73" t="str">
        <f t="shared" si="22"/>
        <v>Media</v>
      </c>
      <c r="M329" s="82" t="str">
        <f t="shared" si="23"/>
        <v>Media</v>
      </c>
      <c r="N329" s="70"/>
      <c r="O329" s="77" t="str">
        <f t="shared" si="24"/>
        <v>BUONA</v>
      </c>
    </row>
    <row r="330" spans="1:15" ht="15">
      <c r="A330">
        <v>98</v>
      </c>
      <c r="B330" s="78" t="s">
        <v>470</v>
      </c>
      <c r="C330" s="81">
        <v>18867.166015625</v>
      </c>
      <c r="D330" s="81">
        <v>4885.04345703125</v>
      </c>
      <c r="E330" s="81">
        <v>10518.33203125</v>
      </c>
      <c r="F330" s="81">
        <v>3463.78955078125</v>
      </c>
      <c r="G330" s="76"/>
      <c r="H330" s="80">
        <v>4</v>
      </c>
      <c r="J330" s="73" t="str">
        <f t="shared" si="20"/>
        <v>Media</v>
      </c>
      <c r="K330" s="82" t="str">
        <f t="shared" si="21"/>
        <v>Media</v>
      </c>
      <c r="L330" s="73" t="str">
        <f t="shared" si="22"/>
        <v>Media</v>
      </c>
      <c r="M330" s="82" t="str">
        <f t="shared" si="23"/>
        <v>Media</v>
      </c>
      <c r="N330" s="70"/>
      <c r="O330" s="77" t="str">
        <f t="shared" si="24"/>
        <v>BUONA</v>
      </c>
    </row>
    <row r="331" spans="1:15" ht="15">
      <c r="A331">
        <v>111</v>
      </c>
      <c r="B331" s="78" t="s">
        <v>425</v>
      </c>
      <c r="C331" s="81">
        <v>20041.712890625</v>
      </c>
      <c r="D331" s="81">
        <v>5020.955078125</v>
      </c>
      <c r="E331" s="81">
        <v>10909.19140625</v>
      </c>
      <c r="F331" s="81">
        <v>4111.56591796875</v>
      </c>
      <c r="G331" s="76"/>
      <c r="H331" s="80">
        <v>3</v>
      </c>
      <c r="J331" s="73" t="str">
        <f t="shared" si="20"/>
        <v>Media</v>
      </c>
      <c r="K331" s="82" t="str">
        <f t="shared" si="21"/>
        <v>Media</v>
      </c>
      <c r="L331" s="73" t="str">
        <f t="shared" si="22"/>
        <v>Media</v>
      </c>
      <c r="M331" s="82" t="str">
        <f t="shared" si="23"/>
        <v>Media</v>
      </c>
      <c r="N331" s="70"/>
      <c r="O331" s="77" t="str">
        <f t="shared" si="24"/>
        <v>BUONA</v>
      </c>
    </row>
    <row r="332" spans="1:15" ht="18">
      <c r="A332">
        <v>113</v>
      </c>
      <c r="B332" s="79" t="s">
        <v>484</v>
      </c>
      <c r="C332" s="81">
        <v>20525.36328125</v>
      </c>
      <c r="D332" s="81">
        <v>6071.65966796875</v>
      </c>
      <c r="E332" s="81">
        <v>11943.51953125</v>
      </c>
      <c r="F332" s="81">
        <v>2510.185791015625</v>
      </c>
      <c r="G332" s="76"/>
      <c r="H332" s="80">
        <v>4</v>
      </c>
      <c r="J332" s="73" t="str">
        <f t="shared" si="20"/>
        <v>Media</v>
      </c>
      <c r="K332" s="82" t="str">
        <f t="shared" si="21"/>
        <v>Media</v>
      </c>
      <c r="L332" s="73" t="str">
        <f t="shared" si="22"/>
        <v>Media</v>
      </c>
      <c r="M332" s="82" t="str">
        <f t="shared" si="23"/>
        <v>Media</v>
      </c>
      <c r="N332" s="70"/>
      <c r="O332" s="77" t="str">
        <f t="shared" si="24"/>
        <v>BUONA</v>
      </c>
    </row>
    <row r="333" spans="1:15" ht="15">
      <c r="A333">
        <v>130</v>
      </c>
      <c r="B333" s="78" t="s">
        <v>507</v>
      </c>
      <c r="C333" s="81">
        <v>25543.892578125</v>
      </c>
      <c r="D333" s="81">
        <v>10841.2783203125</v>
      </c>
      <c r="E333" s="81">
        <v>11993.333984375</v>
      </c>
      <c r="F333" s="81">
        <v>2709.27880859375</v>
      </c>
      <c r="G333" s="76"/>
      <c r="H333" s="80">
        <v>5</v>
      </c>
      <c r="J333" s="73" t="str">
        <f t="shared" si="20"/>
        <v>Media</v>
      </c>
      <c r="K333" s="82" t="str">
        <f t="shared" si="21"/>
        <v>Media</v>
      </c>
      <c r="L333" s="73" t="str">
        <f t="shared" si="22"/>
        <v>Media</v>
      </c>
      <c r="M333" s="82" t="str">
        <f t="shared" si="23"/>
        <v>Media</v>
      </c>
      <c r="N333" s="70"/>
      <c r="O333" s="77" t="str">
        <f t="shared" si="24"/>
        <v>BUONA</v>
      </c>
    </row>
    <row r="334" spans="1:15" ht="15">
      <c r="A334">
        <v>132</v>
      </c>
      <c r="B334" s="78" t="s">
        <v>509</v>
      </c>
      <c r="C334" s="81">
        <v>26112.18359375</v>
      </c>
      <c r="D334" s="81">
        <v>13026.78125</v>
      </c>
      <c r="E334" s="81">
        <v>10514.09375</v>
      </c>
      <c r="F334" s="81">
        <v>2571.30712890625</v>
      </c>
      <c r="G334" s="76"/>
      <c r="H334" s="80">
        <v>3</v>
      </c>
      <c r="J334" s="73" t="str">
        <f t="shared" si="20"/>
        <v>Media</v>
      </c>
      <c r="K334" s="82" t="str">
        <f t="shared" si="21"/>
        <v>Media</v>
      </c>
      <c r="L334" s="73" t="str">
        <f t="shared" si="22"/>
        <v>Media</v>
      </c>
      <c r="M334" s="82" t="str">
        <f t="shared" si="23"/>
        <v>Media</v>
      </c>
      <c r="N334" s="70"/>
      <c r="O334" s="77" t="str">
        <f t="shared" si="24"/>
        <v>BUONA</v>
      </c>
    </row>
    <row r="335" spans="1:15" ht="15">
      <c r="A335">
        <v>134</v>
      </c>
      <c r="B335" s="78" t="s">
        <v>514</v>
      </c>
      <c r="C335" s="81">
        <v>26568.51953125</v>
      </c>
      <c r="D335" s="81">
        <v>12702.9150390625</v>
      </c>
      <c r="E335" s="81">
        <v>10804.5810546875</v>
      </c>
      <c r="F335" s="81">
        <v>3061.02294921875</v>
      </c>
      <c r="G335" s="76"/>
      <c r="H335" s="80">
        <v>3</v>
      </c>
      <c r="J335" s="73" t="str">
        <f t="shared" si="20"/>
        <v>Media</v>
      </c>
      <c r="K335" s="82" t="str">
        <f t="shared" si="21"/>
        <v>Media</v>
      </c>
      <c r="L335" s="73" t="str">
        <f t="shared" si="22"/>
        <v>Media</v>
      </c>
      <c r="M335" s="82" t="str">
        <f t="shared" si="23"/>
        <v>Media</v>
      </c>
      <c r="N335" s="70"/>
      <c r="O335" s="77" t="str">
        <f t="shared" si="24"/>
        <v>BUONA</v>
      </c>
    </row>
    <row r="336" spans="1:15" ht="18">
      <c r="A336">
        <v>135</v>
      </c>
      <c r="B336" s="79" t="s">
        <v>511</v>
      </c>
      <c r="C336" s="81">
        <v>27315.662109375</v>
      </c>
      <c r="D336" s="81">
        <v>12003.5302734375</v>
      </c>
      <c r="E336" s="81">
        <v>11750.8837890625</v>
      </c>
      <c r="F336" s="81">
        <v>3561.250244140625</v>
      </c>
      <c r="G336" s="76"/>
      <c r="H336" s="80">
        <v>2</v>
      </c>
      <c r="J336" s="73" t="str">
        <f t="shared" si="20"/>
        <v>Media</v>
      </c>
      <c r="K336" s="82" t="str">
        <f t="shared" si="21"/>
        <v>Media</v>
      </c>
      <c r="L336" s="73" t="str">
        <f t="shared" si="22"/>
        <v>Media</v>
      </c>
      <c r="M336" s="82" t="str">
        <f t="shared" si="23"/>
        <v>Media</v>
      </c>
      <c r="N336" s="70"/>
      <c r="O336" s="77" t="str">
        <f t="shared" si="24"/>
        <v>BUONA</v>
      </c>
    </row>
    <row r="337" spans="1:15" ht="15">
      <c r="A337">
        <v>71</v>
      </c>
      <c r="B337" s="78" t="s">
        <v>462</v>
      </c>
      <c r="C337" s="81">
        <v>16313.810546875</v>
      </c>
      <c r="D337" s="81">
        <v>3893.306396484375</v>
      </c>
      <c r="E337" s="81">
        <v>10250.03515625</v>
      </c>
      <c r="F337" s="81">
        <v>2170.4697265625</v>
      </c>
      <c r="G337" s="76"/>
      <c r="H337" s="80">
        <v>9</v>
      </c>
      <c r="J337" s="73" t="str">
        <f t="shared" si="20"/>
        <v>Media</v>
      </c>
      <c r="K337" s="82" t="str">
        <f t="shared" si="21"/>
        <v>Media</v>
      </c>
      <c r="L337" s="73" t="str">
        <f t="shared" si="22"/>
        <v>Media</v>
      </c>
      <c r="M337" s="82" t="str">
        <f t="shared" si="23"/>
        <v>Media</v>
      </c>
      <c r="N337" s="70"/>
      <c r="O337" s="77" t="str">
        <f t="shared" si="24"/>
        <v>Media</v>
      </c>
    </row>
    <row r="338" spans="1:15" ht="15">
      <c r="A338">
        <v>95</v>
      </c>
      <c r="B338" s="78" t="s">
        <v>452</v>
      </c>
      <c r="C338" s="81">
        <v>18625.634765625</v>
      </c>
      <c r="D338" s="81">
        <v>4437.9951171875</v>
      </c>
      <c r="E338" s="81">
        <v>11403.759765625</v>
      </c>
      <c r="F338" s="81">
        <v>2783.87890625</v>
      </c>
      <c r="G338" s="76"/>
      <c r="H338" s="80">
        <v>7</v>
      </c>
      <c r="J338" s="73" t="str">
        <f t="shared" si="20"/>
        <v>Media</v>
      </c>
      <c r="K338" s="82" t="str">
        <f t="shared" si="21"/>
        <v>Media</v>
      </c>
      <c r="L338" s="73" t="str">
        <f t="shared" si="22"/>
        <v>Media</v>
      </c>
      <c r="M338" s="82" t="str">
        <f t="shared" si="23"/>
        <v>Media</v>
      </c>
      <c r="N338" s="70"/>
      <c r="O338" s="77" t="str">
        <f t="shared" si="24"/>
        <v>Media</v>
      </c>
    </row>
    <row r="339" spans="1:15" ht="15">
      <c r="A339">
        <v>110</v>
      </c>
      <c r="B339" s="78" t="s">
        <v>488</v>
      </c>
      <c r="C339" s="81">
        <v>20008.794921875</v>
      </c>
      <c r="D339" s="81">
        <v>7303.22021484375</v>
      </c>
      <c r="E339" s="81">
        <v>10324.90234375</v>
      </c>
      <c r="F339" s="81">
        <v>2380.673583984375</v>
      </c>
      <c r="G339" s="76"/>
      <c r="H339" s="80">
        <v>7</v>
      </c>
      <c r="J339" s="73" t="str">
        <f t="shared" si="20"/>
        <v>Media</v>
      </c>
      <c r="K339" s="82" t="str">
        <f t="shared" si="21"/>
        <v>Media</v>
      </c>
      <c r="L339" s="73" t="str">
        <f t="shared" si="22"/>
        <v>Media</v>
      </c>
      <c r="M339" s="82" t="str">
        <f t="shared" si="23"/>
        <v>Media</v>
      </c>
      <c r="N339" s="70"/>
      <c r="O339" s="77" t="str">
        <f t="shared" si="24"/>
        <v>Media</v>
      </c>
    </row>
    <row r="340" spans="1:15" ht="15">
      <c r="A340">
        <v>116</v>
      </c>
      <c r="B340" s="78" t="s">
        <v>467</v>
      </c>
      <c r="C340" s="81">
        <v>21302.8125</v>
      </c>
      <c r="D340" s="81">
        <v>6340.22900390625</v>
      </c>
      <c r="E340" s="81">
        <v>11497.85546875</v>
      </c>
      <c r="F340" s="81">
        <v>3464.729736328125</v>
      </c>
      <c r="G340" s="76"/>
      <c r="H340" s="80">
        <v>6</v>
      </c>
      <c r="J340" s="73" t="str">
        <f t="shared" si="20"/>
        <v>Media</v>
      </c>
      <c r="K340" s="82" t="str">
        <f t="shared" si="21"/>
        <v>Media</v>
      </c>
      <c r="L340" s="73" t="str">
        <f t="shared" si="22"/>
        <v>Media</v>
      </c>
      <c r="M340" s="82" t="str">
        <f t="shared" si="23"/>
        <v>Media</v>
      </c>
      <c r="N340" s="70"/>
      <c r="O340" s="77" t="str">
        <f t="shared" si="24"/>
        <v>Media</v>
      </c>
    </row>
    <row r="341" spans="1:15" ht="15">
      <c r="A341">
        <v>118</v>
      </c>
      <c r="B341" s="78" t="s">
        <v>486</v>
      </c>
      <c r="C341" s="81">
        <v>22026.123046875</v>
      </c>
      <c r="D341" s="81">
        <v>8877.7919921875</v>
      </c>
      <c r="E341" s="81">
        <v>10121.2197265625</v>
      </c>
      <c r="F341" s="81">
        <v>3027.11279296875</v>
      </c>
      <c r="G341" s="76"/>
      <c r="H341" s="80">
        <v>6</v>
      </c>
      <c r="J341" s="73" t="str">
        <f t="shared" si="20"/>
        <v>Media</v>
      </c>
      <c r="K341" s="82" t="str">
        <f t="shared" si="21"/>
        <v>Media</v>
      </c>
      <c r="L341" s="73" t="str">
        <f t="shared" si="22"/>
        <v>Media</v>
      </c>
      <c r="M341" s="82" t="str">
        <f t="shared" si="23"/>
        <v>Media</v>
      </c>
      <c r="N341" s="70"/>
      <c r="O341" s="77" t="str">
        <f t="shared" si="24"/>
        <v>Media</v>
      </c>
    </row>
    <row r="342" spans="1:15" ht="15">
      <c r="A342">
        <v>123</v>
      </c>
      <c r="B342" s="78" t="s">
        <v>506</v>
      </c>
      <c r="C342" s="81">
        <v>23915.876953125</v>
      </c>
      <c r="D342" s="81">
        <v>10373.8466796875</v>
      </c>
      <c r="E342" s="81">
        <v>10587.6298828125</v>
      </c>
      <c r="F342" s="81">
        <v>2954.400390625</v>
      </c>
      <c r="G342" s="76"/>
      <c r="H342" s="80">
        <v>6</v>
      </c>
      <c r="J342" s="73" t="str">
        <f t="shared" si="20"/>
        <v>Media</v>
      </c>
      <c r="K342" s="82" t="str">
        <f t="shared" si="21"/>
        <v>Media</v>
      </c>
      <c r="L342" s="73" t="str">
        <f t="shared" si="22"/>
        <v>Media</v>
      </c>
      <c r="M342" s="82" t="str">
        <f t="shared" si="23"/>
        <v>Media</v>
      </c>
      <c r="N342" s="70"/>
      <c r="O342" s="77" t="str">
        <f t="shared" si="24"/>
        <v>Media</v>
      </c>
    </row>
    <row r="343" spans="1:15" ht="15">
      <c r="A343">
        <v>143</v>
      </c>
      <c r="B343" s="78" t="s">
        <v>512</v>
      </c>
      <c r="C343" s="81">
        <v>29204.857421875</v>
      </c>
      <c r="D343" s="81">
        <v>14896.8701171875</v>
      </c>
      <c r="E343" s="81">
        <v>10306.677734375</v>
      </c>
      <c r="F343" s="81">
        <v>4001.311767578125</v>
      </c>
      <c r="G343" s="76"/>
      <c r="H343" s="80">
        <v>7</v>
      </c>
      <c r="J343" s="73" t="str">
        <f t="shared" si="20"/>
        <v>Media</v>
      </c>
      <c r="K343" s="82" t="str">
        <f t="shared" si="21"/>
        <v>Media</v>
      </c>
      <c r="L343" s="73" t="str">
        <f t="shared" si="22"/>
        <v>Media</v>
      </c>
      <c r="M343" s="82" t="str">
        <f t="shared" si="23"/>
        <v>Media</v>
      </c>
      <c r="N343" s="70"/>
      <c r="O343" s="77" t="str">
        <f t="shared" si="24"/>
        <v>Media</v>
      </c>
    </row>
    <row r="344" spans="1:15" ht="15">
      <c r="A344">
        <v>144</v>
      </c>
      <c r="B344" s="78" t="s">
        <v>515</v>
      </c>
      <c r="C344" s="81">
        <v>29514.140625</v>
      </c>
      <c r="D344" s="81">
        <v>14480.87890625</v>
      </c>
      <c r="E344" s="81">
        <v>11426.3486328125</v>
      </c>
      <c r="F344" s="81">
        <v>3606.912841796875</v>
      </c>
      <c r="G344" s="76"/>
      <c r="H344" s="80">
        <v>6</v>
      </c>
      <c r="J344" s="73" t="str">
        <f t="shared" si="20"/>
        <v>Media</v>
      </c>
      <c r="K344" s="82" t="str">
        <f t="shared" si="21"/>
        <v>Media</v>
      </c>
      <c r="L344" s="73" t="str">
        <f t="shared" si="22"/>
        <v>Media</v>
      </c>
      <c r="M344" s="82" t="str">
        <f t="shared" si="23"/>
        <v>Media</v>
      </c>
      <c r="N344" s="70"/>
      <c r="O344" s="77" t="str">
        <f t="shared" si="24"/>
        <v>Media</v>
      </c>
    </row>
    <row r="345" spans="1:15" ht="15">
      <c r="A345">
        <v>81</v>
      </c>
      <c r="B345" s="78" t="s">
        <v>426</v>
      </c>
      <c r="C345" s="81">
        <v>17452.95703125</v>
      </c>
      <c r="D345" s="81">
        <v>5017.47265625</v>
      </c>
      <c r="E345" s="81">
        <v>10118.2490234375</v>
      </c>
      <c r="F345" s="81">
        <v>2317.237060546875</v>
      </c>
      <c r="G345" s="76"/>
      <c r="H345" s="80">
        <v>10</v>
      </c>
      <c r="J345" s="73" t="str">
        <f t="shared" si="20"/>
        <v>Media</v>
      </c>
      <c r="K345" s="82" t="str">
        <f t="shared" si="21"/>
        <v>Media</v>
      </c>
      <c r="L345" s="73" t="str">
        <f t="shared" si="22"/>
        <v>Media</v>
      </c>
      <c r="M345" s="82" t="str">
        <f t="shared" si="23"/>
        <v>Media</v>
      </c>
      <c r="N345" s="70"/>
      <c r="O345" s="77" t="str">
        <f t="shared" si="24"/>
        <v>scarsa</v>
      </c>
    </row>
    <row r="346" spans="1:15" ht="15">
      <c r="A346">
        <v>109</v>
      </c>
      <c r="B346" s="78" t="s">
        <v>496</v>
      </c>
      <c r="C346" s="81">
        <v>19951.7109375</v>
      </c>
      <c r="D346" s="81">
        <v>5813.88037109375</v>
      </c>
      <c r="E346" s="81">
        <v>10538.857421875</v>
      </c>
      <c r="F346" s="81">
        <v>3598.9716796875</v>
      </c>
      <c r="G346" s="76"/>
      <c r="H346" s="80"/>
      <c r="J346" s="73" t="str">
        <f t="shared" si="20"/>
        <v>Media</v>
      </c>
      <c r="K346" s="82" t="str">
        <f t="shared" si="21"/>
        <v>Media</v>
      </c>
      <c r="L346" s="73" t="str">
        <f t="shared" si="22"/>
        <v>Media</v>
      </c>
      <c r="M346" s="82" t="str">
        <f t="shared" si="23"/>
        <v>Media</v>
      </c>
      <c r="N346" s="70"/>
      <c r="O346" s="77" t="str">
        <f t="shared" si="24"/>
        <v>z.n.d.</v>
      </c>
    </row>
    <row r="347" spans="1:15" ht="18">
      <c r="A347">
        <v>122</v>
      </c>
      <c r="B347" s="79" t="s">
        <v>483</v>
      </c>
      <c r="C347" s="81">
        <v>23854.337890625</v>
      </c>
      <c r="D347" s="81">
        <v>6890.74267578125</v>
      </c>
      <c r="E347" s="81">
        <v>11478.6982421875</v>
      </c>
      <c r="F347" s="81">
        <v>5484.89697265625</v>
      </c>
      <c r="G347" s="76"/>
      <c r="H347" s="80">
        <v>6</v>
      </c>
      <c r="J347" s="73" t="str">
        <f t="shared" si="20"/>
        <v>Media</v>
      </c>
      <c r="K347" s="82" t="str">
        <f t="shared" si="21"/>
        <v>Media</v>
      </c>
      <c r="L347" s="73" t="str">
        <f t="shared" si="22"/>
        <v>Media</v>
      </c>
      <c r="M347" s="82" t="str">
        <f t="shared" si="23"/>
        <v>scarsa</v>
      </c>
      <c r="N347" s="70"/>
      <c r="O347" s="77" t="str">
        <f t="shared" si="24"/>
        <v>Media</v>
      </c>
    </row>
    <row r="348" spans="1:15" ht="15">
      <c r="A348">
        <v>117</v>
      </c>
      <c r="B348" s="78" t="s">
        <v>499</v>
      </c>
      <c r="C348" s="81">
        <v>21748.880859375</v>
      </c>
      <c r="D348" s="81">
        <v>6802.822265625</v>
      </c>
      <c r="E348" s="81">
        <v>13222.1953125</v>
      </c>
      <c r="F348" s="81">
        <v>1723.86376953125</v>
      </c>
      <c r="G348" s="76"/>
      <c r="H348" s="80">
        <v>2</v>
      </c>
      <c r="J348" s="73" t="str">
        <f t="shared" si="20"/>
        <v>Media</v>
      </c>
      <c r="K348" s="82" t="str">
        <f t="shared" si="21"/>
        <v>Media</v>
      </c>
      <c r="L348" s="73" t="str">
        <f t="shared" si="22"/>
        <v>scarsa</v>
      </c>
      <c r="M348" s="82" t="str">
        <f t="shared" si="23"/>
        <v>BUONA</v>
      </c>
      <c r="N348" s="70"/>
      <c r="O348" s="77" t="str">
        <f t="shared" si="24"/>
        <v>BUONA</v>
      </c>
    </row>
    <row r="349" spans="1:15" ht="15">
      <c r="A349">
        <v>124</v>
      </c>
      <c r="B349" s="78" t="s">
        <v>599</v>
      </c>
      <c r="C349" s="81">
        <v>24064.94140625</v>
      </c>
      <c r="D349" s="81">
        <v>7895.763671875</v>
      </c>
      <c r="E349" s="81">
        <v>15571.6015625</v>
      </c>
      <c r="F349" s="81">
        <v>597.5750732421875</v>
      </c>
      <c r="G349" s="76"/>
      <c r="H349" s="80">
        <v>3</v>
      </c>
      <c r="J349" s="73" t="str">
        <f t="shared" si="20"/>
        <v>Media</v>
      </c>
      <c r="K349" s="82" t="str">
        <f t="shared" si="21"/>
        <v>Media</v>
      </c>
      <c r="L349" s="73" t="str">
        <f t="shared" si="22"/>
        <v>scarsa</v>
      </c>
      <c r="M349" s="82" t="str">
        <f t="shared" si="23"/>
        <v>BUONA</v>
      </c>
      <c r="N349" s="70"/>
      <c r="O349" s="77" t="str">
        <f t="shared" si="24"/>
        <v>BUONA</v>
      </c>
    </row>
    <row r="350" spans="1:15" ht="18">
      <c r="A350">
        <v>94</v>
      </c>
      <c r="B350" s="79" t="s">
        <v>479</v>
      </c>
      <c r="C350" s="81">
        <v>18613.0078125</v>
      </c>
      <c r="D350" s="81">
        <v>4551.9033203125</v>
      </c>
      <c r="E350" s="81">
        <v>12521.162109375</v>
      </c>
      <c r="F350" s="81">
        <v>1539.9434814453125</v>
      </c>
      <c r="G350" s="76"/>
      <c r="H350" s="80">
        <v>6</v>
      </c>
      <c r="J350" s="73" t="str">
        <f t="shared" si="20"/>
        <v>Media</v>
      </c>
      <c r="K350" s="82" t="str">
        <f t="shared" si="21"/>
        <v>Media</v>
      </c>
      <c r="L350" s="73" t="str">
        <f t="shared" si="22"/>
        <v>scarsa</v>
      </c>
      <c r="M350" s="82" t="str">
        <f t="shared" si="23"/>
        <v>BUONA</v>
      </c>
      <c r="N350" s="70"/>
      <c r="O350" s="77" t="str">
        <f t="shared" si="24"/>
        <v>Media</v>
      </c>
    </row>
    <row r="351" spans="1:15" ht="15">
      <c r="A351">
        <v>100</v>
      </c>
      <c r="B351" s="78" t="s">
        <v>494</v>
      </c>
      <c r="C351" s="81">
        <v>18911.17578125</v>
      </c>
      <c r="D351" s="81">
        <v>3737.361572265625</v>
      </c>
      <c r="E351" s="81">
        <v>13493.916015625</v>
      </c>
      <c r="F351" s="81">
        <v>1679.8975830078125</v>
      </c>
      <c r="G351" s="76"/>
      <c r="H351" s="80">
        <v>7</v>
      </c>
      <c r="J351" s="73" t="str">
        <f t="shared" si="20"/>
        <v>Media</v>
      </c>
      <c r="K351" s="82" t="str">
        <f t="shared" si="21"/>
        <v>Media</v>
      </c>
      <c r="L351" s="73" t="str">
        <f t="shared" si="22"/>
        <v>scarsa</v>
      </c>
      <c r="M351" s="82" t="str">
        <f t="shared" si="23"/>
        <v>BUONA</v>
      </c>
      <c r="N351" s="70"/>
      <c r="O351" s="77" t="str">
        <f t="shared" si="24"/>
        <v>Media</v>
      </c>
    </row>
    <row r="352" spans="1:15" ht="15">
      <c r="A352">
        <v>101</v>
      </c>
      <c r="B352" s="78" t="s">
        <v>498</v>
      </c>
      <c r="C352" s="81">
        <v>18945.36328125</v>
      </c>
      <c r="D352" s="81">
        <v>5309.29736328125</v>
      </c>
      <c r="E352" s="81">
        <v>12659.5673828125</v>
      </c>
      <c r="F352" s="81">
        <v>976.49951171875</v>
      </c>
      <c r="G352" s="76"/>
      <c r="H352" s="80">
        <v>6</v>
      </c>
      <c r="J352" s="73" t="str">
        <f t="shared" si="20"/>
        <v>Media</v>
      </c>
      <c r="K352" s="82" t="str">
        <f t="shared" si="21"/>
        <v>Media</v>
      </c>
      <c r="L352" s="73" t="str">
        <f t="shared" si="22"/>
        <v>scarsa</v>
      </c>
      <c r="M352" s="82" t="str">
        <f t="shared" si="23"/>
        <v>BUONA</v>
      </c>
      <c r="N352" s="70"/>
      <c r="O352" s="77" t="str">
        <f t="shared" si="24"/>
        <v>Media</v>
      </c>
    </row>
    <row r="353" spans="1:15" ht="15">
      <c r="A353">
        <v>87</v>
      </c>
      <c r="B353" s="78" t="s">
        <v>493</v>
      </c>
      <c r="C353" s="81">
        <v>17752.703125</v>
      </c>
      <c r="D353" s="81">
        <v>4511.51806640625</v>
      </c>
      <c r="E353" s="81">
        <v>12067.802734375</v>
      </c>
      <c r="F353" s="81">
        <v>1173.3826904296875</v>
      </c>
      <c r="G353" s="76"/>
      <c r="H353" s="80">
        <v>10</v>
      </c>
      <c r="J353" s="73" t="str">
        <f t="shared" si="20"/>
        <v>Media</v>
      </c>
      <c r="K353" s="82" t="str">
        <f t="shared" si="21"/>
        <v>Media</v>
      </c>
      <c r="L353" s="73" t="str">
        <f t="shared" si="22"/>
        <v>scarsa</v>
      </c>
      <c r="M353" s="82" t="str">
        <f t="shared" si="23"/>
        <v>BUONA</v>
      </c>
      <c r="N353" s="70"/>
      <c r="O353" s="77" t="str">
        <f t="shared" si="24"/>
        <v>scarsa</v>
      </c>
    </row>
    <row r="354" spans="1:15" ht="15">
      <c r="A354">
        <v>120</v>
      </c>
      <c r="B354" s="78" t="s">
        <v>505</v>
      </c>
      <c r="C354" s="81">
        <v>23066.43359375</v>
      </c>
      <c r="D354" s="81">
        <v>6487.30224609375</v>
      </c>
      <c r="E354" s="81">
        <v>13458.8994140625</v>
      </c>
      <c r="F354" s="81">
        <v>3120.233154296875</v>
      </c>
      <c r="G354" s="76"/>
      <c r="H354" s="80">
        <v>4</v>
      </c>
      <c r="J354" s="73" t="str">
        <f aca="true" t="shared" si="25" ref="J354:J385">IF(C354&lt;15999,"BUONA",IF(C354&gt;30000,"scarsa","Media"))</f>
        <v>Media</v>
      </c>
      <c r="K354" s="82" t="str">
        <f aca="true" t="shared" si="26" ref="K354:K385">IF(D354&lt;3499,"BUONA",IF(D354&gt;15000,"scarsa","Media"))</f>
        <v>Media</v>
      </c>
      <c r="L354" s="73" t="str">
        <f aca="true" t="shared" si="27" ref="L354:L385">IF(E354&lt;9999,"BUONA",IF(E354&gt;12000,"scarsa","Media"))</f>
        <v>scarsa</v>
      </c>
      <c r="M354" s="82" t="str">
        <f aca="true" t="shared" si="28" ref="M354:M385">IF(F354&lt;1999,"BUONA",IF(F354&gt;5000,"scarsa","Media"))</f>
        <v>Media</v>
      </c>
      <c r="N354" s="70"/>
      <c r="O354" s="77" t="str">
        <f aca="true" t="shared" si="29" ref="O354:O385">IF(H354="","z.n.d.",IF(H354&lt;6,"BUONA",IF(H354&gt;9,"scarsa","Media")))</f>
        <v>BUONA</v>
      </c>
    </row>
    <row r="355" spans="1:15" ht="15">
      <c r="A355">
        <v>133</v>
      </c>
      <c r="B355" s="78" t="s">
        <v>517</v>
      </c>
      <c r="C355" s="81">
        <v>26320.048828125</v>
      </c>
      <c r="D355" s="81">
        <v>10078.0712890625</v>
      </c>
      <c r="E355" s="81">
        <v>13496.2294921875</v>
      </c>
      <c r="F355" s="81">
        <v>2745.7470703125</v>
      </c>
      <c r="G355" s="76"/>
      <c r="H355" s="80">
        <v>2</v>
      </c>
      <c r="J355" s="73" t="str">
        <f t="shared" si="25"/>
        <v>Media</v>
      </c>
      <c r="K355" s="82" t="str">
        <f t="shared" si="26"/>
        <v>Media</v>
      </c>
      <c r="L355" s="73" t="str">
        <f t="shared" si="27"/>
        <v>scarsa</v>
      </c>
      <c r="M355" s="82" t="str">
        <f t="shared" si="28"/>
        <v>Media</v>
      </c>
      <c r="N355" s="70"/>
      <c r="O355" s="77" t="str">
        <f t="shared" si="29"/>
        <v>BUONA</v>
      </c>
    </row>
    <row r="356" spans="1:15" ht="18">
      <c r="A356">
        <v>142</v>
      </c>
      <c r="B356" s="79" t="s">
        <v>520</v>
      </c>
      <c r="C356" s="81">
        <v>28824.6171875</v>
      </c>
      <c r="D356" s="81">
        <v>13332.4580078125</v>
      </c>
      <c r="E356" s="81">
        <v>12518.603515625</v>
      </c>
      <c r="F356" s="81">
        <v>2973.557861328125</v>
      </c>
      <c r="G356" s="76"/>
      <c r="H356" s="80">
        <v>2</v>
      </c>
      <c r="J356" s="73" t="str">
        <f t="shared" si="25"/>
        <v>Media</v>
      </c>
      <c r="K356" s="82" t="str">
        <f t="shared" si="26"/>
        <v>Media</v>
      </c>
      <c r="L356" s="73" t="str">
        <f t="shared" si="27"/>
        <v>scarsa</v>
      </c>
      <c r="M356" s="82" t="str">
        <f t="shared" si="28"/>
        <v>Media</v>
      </c>
      <c r="N356" s="70"/>
      <c r="O356" s="77" t="str">
        <f t="shared" si="29"/>
        <v>BUONA</v>
      </c>
    </row>
    <row r="357" spans="1:15" ht="15">
      <c r="A357">
        <v>137</v>
      </c>
      <c r="B357" s="78" t="s">
        <v>500</v>
      </c>
      <c r="C357" s="81">
        <v>27583.423828125</v>
      </c>
      <c r="D357" s="81">
        <v>5956.1220703125</v>
      </c>
      <c r="E357" s="81">
        <v>17207.93359375</v>
      </c>
      <c r="F357" s="81">
        <v>4419.3662109375</v>
      </c>
      <c r="G357" s="76"/>
      <c r="H357" s="80">
        <v>4</v>
      </c>
      <c r="J357" s="73" t="str">
        <f t="shared" si="25"/>
        <v>Media</v>
      </c>
      <c r="K357" s="82" t="str">
        <f t="shared" si="26"/>
        <v>Media</v>
      </c>
      <c r="L357" s="73" t="str">
        <f t="shared" si="27"/>
        <v>scarsa</v>
      </c>
      <c r="M357" s="82" t="str">
        <f t="shared" si="28"/>
        <v>Media</v>
      </c>
      <c r="N357" s="70"/>
      <c r="O357" s="77" t="str">
        <f t="shared" si="29"/>
        <v>BUONA</v>
      </c>
    </row>
    <row r="358" spans="1:15" ht="15">
      <c r="A358">
        <v>96</v>
      </c>
      <c r="B358" s="78" t="s">
        <v>475</v>
      </c>
      <c r="C358" s="81">
        <v>18742.810546875</v>
      </c>
      <c r="D358" s="81">
        <v>4161.71728515625</v>
      </c>
      <c r="E358" s="81">
        <v>12160.29296875</v>
      </c>
      <c r="F358" s="81">
        <v>2420.80078125</v>
      </c>
      <c r="G358" s="76"/>
      <c r="H358" s="80">
        <v>6</v>
      </c>
      <c r="J358" s="73" t="str">
        <f t="shared" si="25"/>
        <v>Media</v>
      </c>
      <c r="K358" s="82" t="str">
        <f t="shared" si="26"/>
        <v>Media</v>
      </c>
      <c r="L358" s="73" t="str">
        <f t="shared" si="27"/>
        <v>scarsa</v>
      </c>
      <c r="M358" s="82" t="str">
        <f t="shared" si="28"/>
        <v>Media</v>
      </c>
      <c r="N358" s="70"/>
      <c r="O358" s="77" t="str">
        <f t="shared" si="29"/>
        <v>Media</v>
      </c>
    </row>
    <row r="359" spans="1:15" ht="18">
      <c r="A359">
        <v>104</v>
      </c>
      <c r="B359" s="79" t="s">
        <v>451</v>
      </c>
      <c r="C359" s="81">
        <v>19475.095703125</v>
      </c>
      <c r="D359" s="81">
        <v>4076.084228515625</v>
      </c>
      <c r="E359" s="81">
        <v>12437.78515625</v>
      </c>
      <c r="F359" s="81">
        <v>2961.226806640625</v>
      </c>
      <c r="G359" s="76"/>
      <c r="H359" s="80">
        <v>9</v>
      </c>
      <c r="J359" s="73" t="str">
        <f t="shared" si="25"/>
        <v>Media</v>
      </c>
      <c r="K359" s="82" t="str">
        <f t="shared" si="26"/>
        <v>Media</v>
      </c>
      <c r="L359" s="73" t="str">
        <f t="shared" si="27"/>
        <v>scarsa</v>
      </c>
      <c r="M359" s="82" t="str">
        <f t="shared" si="28"/>
        <v>Media</v>
      </c>
      <c r="N359" s="70"/>
      <c r="O359" s="77" t="str">
        <f t="shared" si="29"/>
        <v>Media</v>
      </c>
    </row>
    <row r="360" spans="1:15" ht="15">
      <c r="A360">
        <v>108</v>
      </c>
      <c r="B360" s="78" t="s">
        <v>490</v>
      </c>
      <c r="C360" s="81">
        <v>19721.48828125</v>
      </c>
      <c r="D360" s="81">
        <v>3666.120361328125</v>
      </c>
      <c r="E360" s="81">
        <v>13809.2783203125</v>
      </c>
      <c r="F360" s="81">
        <v>2246.08837890625</v>
      </c>
      <c r="G360" s="76"/>
      <c r="H360" s="80">
        <v>6</v>
      </c>
      <c r="J360" s="73" t="str">
        <f t="shared" si="25"/>
        <v>Media</v>
      </c>
      <c r="K360" s="82" t="str">
        <f t="shared" si="26"/>
        <v>Media</v>
      </c>
      <c r="L360" s="73" t="str">
        <f t="shared" si="27"/>
        <v>scarsa</v>
      </c>
      <c r="M360" s="82" t="str">
        <f t="shared" si="28"/>
        <v>Media</v>
      </c>
      <c r="N360" s="70"/>
      <c r="O360" s="77" t="str">
        <f t="shared" si="29"/>
        <v>Media</v>
      </c>
    </row>
    <row r="361" spans="1:15" ht="15">
      <c r="A361">
        <v>112</v>
      </c>
      <c r="B361" s="78" t="s">
        <v>502</v>
      </c>
      <c r="C361" s="81">
        <v>20343.015625</v>
      </c>
      <c r="D361" s="81">
        <v>4753.17529296875</v>
      </c>
      <c r="E361" s="81">
        <v>12925.794921875</v>
      </c>
      <c r="F361" s="81">
        <v>2664.047119140625</v>
      </c>
      <c r="G361" s="76"/>
      <c r="H361" s="80">
        <v>9</v>
      </c>
      <c r="J361" s="73" t="str">
        <f t="shared" si="25"/>
        <v>Media</v>
      </c>
      <c r="K361" s="82" t="str">
        <f t="shared" si="26"/>
        <v>Media</v>
      </c>
      <c r="L361" s="73" t="str">
        <f t="shared" si="27"/>
        <v>scarsa</v>
      </c>
      <c r="M361" s="82" t="str">
        <f t="shared" si="28"/>
        <v>Media</v>
      </c>
      <c r="N361" s="70"/>
      <c r="O361" s="77" t="str">
        <f t="shared" si="29"/>
        <v>Media</v>
      </c>
    </row>
    <row r="362" spans="1:15" ht="15">
      <c r="A362">
        <v>115</v>
      </c>
      <c r="B362" s="78" t="s">
        <v>487</v>
      </c>
      <c r="C362" s="81">
        <v>21237.302734375</v>
      </c>
      <c r="D362" s="81">
        <v>5019.96533203125</v>
      </c>
      <c r="E362" s="81">
        <v>13139.8837890625</v>
      </c>
      <c r="F362" s="81">
        <v>3077.45263671875</v>
      </c>
      <c r="G362" s="76"/>
      <c r="H362" s="80">
        <v>8</v>
      </c>
      <c r="J362" s="73" t="str">
        <f t="shared" si="25"/>
        <v>Media</v>
      </c>
      <c r="K362" s="82" t="str">
        <f t="shared" si="26"/>
        <v>Media</v>
      </c>
      <c r="L362" s="73" t="str">
        <f t="shared" si="27"/>
        <v>scarsa</v>
      </c>
      <c r="M362" s="82" t="str">
        <f t="shared" si="28"/>
        <v>Media</v>
      </c>
      <c r="N362" s="70"/>
      <c r="O362" s="77" t="str">
        <f t="shared" si="29"/>
        <v>Media</v>
      </c>
    </row>
    <row r="363" spans="1:15" ht="15">
      <c r="A363">
        <v>138</v>
      </c>
      <c r="B363" s="78" t="s">
        <v>501</v>
      </c>
      <c r="C363" s="81">
        <v>27665.6171875</v>
      </c>
      <c r="D363" s="81">
        <v>8705.1748046875</v>
      </c>
      <c r="E363" s="81">
        <v>14751.95703125</v>
      </c>
      <c r="F363" s="81">
        <v>4208.48828125</v>
      </c>
      <c r="G363" s="76"/>
      <c r="H363" s="80">
        <v>6</v>
      </c>
      <c r="J363" s="73" t="str">
        <f t="shared" si="25"/>
        <v>Media</v>
      </c>
      <c r="K363" s="82" t="str">
        <f t="shared" si="26"/>
        <v>Media</v>
      </c>
      <c r="L363" s="73" t="str">
        <f t="shared" si="27"/>
        <v>scarsa</v>
      </c>
      <c r="M363" s="82" t="str">
        <f t="shared" si="28"/>
        <v>Media</v>
      </c>
      <c r="N363" s="70"/>
      <c r="O363" s="77" t="str">
        <f t="shared" si="29"/>
        <v>Media</v>
      </c>
    </row>
    <row r="364" spans="1:15" ht="15">
      <c r="A364">
        <v>129</v>
      </c>
      <c r="B364" s="78" t="s">
        <v>596</v>
      </c>
      <c r="C364" s="81">
        <v>25070.8828125</v>
      </c>
      <c r="D364" s="81">
        <v>6739.6435546875</v>
      </c>
      <c r="E364" s="81">
        <v>15863.0537109375</v>
      </c>
      <c r="F364" s="81">
        <v>2468.184326171875</v>
      </c>
      <c r="G364" s="76"/>
      <c r="H364" s="80">
        <v>10</v>
      </c>
      <c r="J364" s="73" t="str">
        <f t="shared" si="25"/>
        <v>Media</v>
      </c>
      <c r="K364" s="82" t="str">
        <f t="shared" si="26"/>
        <v>Media</v>
      </c>
      <c r="L364" s="73" t="str">
        <f t="shared" si="27"/>
        <v>scarsa</v>
      </c>
      <c r="M364" s="82" t="str">
        <f t="shared" si="28"/>
        <v>Media</v>
      </c>
      <c r="N364" s="70"/>
      <c r="O364" s="77" t="str">
        <f t="shared" si="29"/>
        <v>scarsa</v>
      </c>
    </row>
    <row r="365" spans="1:15" ht="15">
      <c r="A365">
        <v>131</v>
      </c>
      <c r="B365" s="78" t="s">
        <v>592</v>
      </c>
      <c r="C365" s="81">
        <v>25722.58984375</v>
      </c>
      <c r="D365" s="81">
        <v>5283.0517578125</v>
      </c>
      <c r="E365" s="81">
        <v>17280.48046875</v>
      </c>
      <c r="F365" s="81">
        <v>3159.0576171875</v>
      </c>
      <c r="G365" s="76"/>
      <c r="H365" s="80">
        <v>12</v>
      </c>
      <c r="J365" s="73" t="str">
        <f t="shared" si="25"/>
        <v>Media</v>
      </c>
      <c r="K365" s="82" t="str">
        <f t="shared" si="26"/>
        <v>Media</v>
      </c>
      <c r="L365" s="73" t="str">
        <f t="shared" si="27"/>
        <v>scarsa</v>
      </c>
      <c r="M365" s="82" t="str">
        <f t="shared" si="28"/>
        <v>Media</v>
      </c>
      <c r="N365" s="70"/>
      <c r="O365" s="77" t="str">
        <f t="shared" si="29"/>
        <v>scarsa</v>
      </c>
    </row>
    <row r="366" spans="1:15" ht="15">
      <c r="A366">
        <v>126</v>
      </c>
      <c r="B366" s="78" t="s">
        <v>594</v>
      </c>
      <c r="C366" s="81">
        <v>24578.3203125</v>
      </c>
      <c r="D366" s="81">
        <v>7197.58154296875</v>
      </c>
      <c r="E366" s="81">
        <v>15245.896484375</v>
      </c>
      <c r="F366" s="81">
        <v>2134.842529296875</v>
      </c>
      <c r="G366" s="76"/>
      <c r="H366" s="80"/>
      <c r="J366" s="73" t="str">
        <f t="shared" si="25"/>
        <v>Media</v>
      </c>
      <c r="K366" s="82" t="str">
        <f t="shared" si="26"/>
        <v>Media</v>
      </c>
      <c r="L366" s="73" t="str">
        <f t="shared" si="27"/>
        <v>scarsa</v>
      </c>
      <c r="M366" s="82" t="str">
        <f t="shared" si="28"/>
        <v>Media</v>
      </c>
      <c r="N366" s="70"/>
      <c r="O366" s="77" t="str">
        <f t="shared" si="29"/>
        <v>z.n.d.</v>
      </c>
    </row>
    <row r="367" spans="1:15" ht="15">
      <c r="A367">
        <v>136</v>
      </c>
      <c r="B367" s="78" t="s">
        <v>529</v>
      </c>
      <c r="C367" s="81">
        <v>27457.08984375</v>
      </c>
      <c r="D367" s="81">
        <v>16737</v>
      </c>
      <c r="E367" s="81">
        <v>8020.49658203125</v>
      </c>
      <c r="F367" s="81">
        <v>2699.59375</v>
      </c>
      <c r="G367" s="76"/>
      <c r="H367" s="80">
        <v>7</v>
      </c>
      <c r="J367" s="73" t="str">
        <f t="shared" si="25"/>
        <v>Media</v>
      </c>
      <c r="K367" s="82" t="str">
        <f t="shared" si="26"/>
        <v>scarsa</v>
      </c>
      <c r="L367" s="73" t="str">
        <f t="shared" si="27"/>
        <v>BUONA</v>
      </c>
      <c r="M367" s="82" t="str">
        <f t="shared" si="28"/>
        <v>Media</v>
      </c>
      <c r="N367" s="70"/>
      <c r="O367" s="77" t="str">
        <f t="shared" si="29"/>
        <v>Media</v>
      </c>
    </row>
    <row r="368" spans="1:15" ht="15">
      <c r="A368">
        <v>140</v>
      </c>
      <c r="B368" s="78" t="s">
        <v>597</v>
      </c>
      <c r="C368" s="81">
        <v>28090.373046875</v>
      </c>
      <c r="D368" s="81">
        <v>16319.830078125</v>
      </c>
      <c r="E368" s="81">
        <v>9340.7841796875</v>
      </c>
      <c r="F368" s="81">
        <v>2429.758056640625</v>
      </c>
      <c r="G368" s="76"/>
      <c r="H368" s="80">
        <v>12</v>
      </c>
      <c r="J368" s="73" t="str">
        <f t="shared" si="25"/>
        <v>Media</v>
      </c>
      <c r="K368" s="82" t="str">
        <f t="shared" si="26"/>
        <v>scarsa</v>
      </c>
      <c r="L368" s="73" t="str">
        <f t="shared" si="27"/>
        <v>BUONA</v>
      </c>
      <c r="M368" s="82" t="str">
        <f t="shared" si="28"/>
        <v>Media</v>
      </c>
      <c r="N368" s="70"/>
      <c r="O368" s="77" t="str">
        <f t="shared" si="29"/>
        <v>scarsa</v>
      </c>
    </row>
    <row r="369" spans="1:15" ht="15">
      <c r="A369">
        <v>141</v>
      </c>
      <c r="B369" s="78" t="s">
        <v>530</v>
      </c>
      <c r="C369" s="81">
        <v>28633.720703125</v>
      </c>
      <c r="D369" s="81">
        <v>15865.1669921875</v>
      </c>
      <c r="E369" s="81">
        <v>10042.38671875</v>
      </c>
      <c r="F369" s="81">
        <v>2726.16455078125</v>
      </c>
      <c r="G369" s="76"/>
      <c r="H369" s="80">
        <v>3</v>
      </c>
      <c r="J369" s="73" t="str">
        <f t="shared" si="25"/>
        <v>Media</v>
      </c>
      <c r="K369" s="82" t="str">
        <f t="shared" si="26"/>
        <v>scarsa</v>
      </c>
      <c r="L369" s="73" t="str">
        <f t="shared" si="27"/>
        <v>Media</v>
      </c>
      <c r="M369" s="82" t="str">
        <f t="shared" si="28"/>
        <v>Media</v>
      </c>
      <c r="N369" s="70"/>
      <c r="O369" s="77" t="str">
        <f t="shared" si="29"/>
        <v>BUONA</v>
      </c>
    </row>
    <row r="370" spans="1:15" ht="15">
      <c r="A370">
        <v>145</v>
      </c>
      <c r="B370" s="78" t="s">
        <v>539</v>
      </c>
      <c r="C370" s="81">
        <v>30130.828125</v>
      </c>
      <c r="D370" s="81">
        <v>20940.65625</v>
      </c>
      <c r="E370" s="81">
        <v>7394.5869140625</v>
      </c>
      <c r="F370" s="81">
        <v>1795.583251953125</v>
      </c>
      <c r="G370" s="76"/>
      <c r="H370" s="80">
        <v>6</v>
      </c>
      <c r="J370" s="73" t="str">
        <f t="shared" si="25"/>
        <v>scarsa</v>
      </c>
      <c r="K370" s="82" t="str">
        <f t="shared" si="26"/>
        <v>scarsa</v>
      </c>
      <c r="L370" s="73" t="str">
        <f t="shared" si="27"/>
        <v>BUONA</v>
      </c>
      <c r="M370" s="82" t="str">
        <f t="shared" si="28"/>
        <v>BUONA</v>
      </c>
      <c r="N370" s="70"/>
      <c r="O370" s="77" t="str">
        <f t="shared" si="29"/>
        <v>Media</v>
      </c>
    </row>
    <row r="371" spans="1:15" ht="15">
      <c r="A371">
        <v>159</v>
      </c>
      <c r="B371" s="78" t="s">
        <v>560</v>
      </c>
      <c r="C371" s="81">
        <v>41163.30078125</v>
      </c>
      <c r="D371" s="81">
        <v>31042.30078125</v>
      </c>
      <c r="E371" s="81">
        <v>8183.806640625</v>
      </c>
      <c r="F371" s="81">
        <v>1937.1959228515625</v>
      </c>
      <c r="G371" s="76"/>
      <c r="H371" s="80">
        <v>13</v>
      </c>
      <c r="J371" s="73" t="str">
        <f t="shared" si="25"/>
        <v>scarsa</v>
      </c>
      <c r="K371" s="82" t="str">
        <f t="shared" si="26"/>
        <v>scarsa</v>
      </c>
      <c r="L371" s="73" t="str">
        <f t="shared" si="27"/>
        <v>BUONA</v>
      </c>
      <c r="M371" s="82" t="str">
        <f t="shared" si="28"/>
        <v>BUONA</v>
      </c>
      <c r="N371" s="70"/>
      <c r="O371" s="77" t="str">
        <f t="shared" si="29"/>
        <v>scarsa</v>
      </c>
    </row>
    <row r="372" spans="1:15" ht="18">
      <c r="A372">
        <v>166</v>
      </c>
      <c r="B372" s="79" t="s">
        <v>538</v>
      </c>
      <c r="C372" s="81">
        <v>47528.578125</v>
      </c>
      <c r="D372" s="81">
        <v>34961.29296875</v>
      </c>
      <c r="E372" s="81">
        <v>9568.474609375</v>
      </c>
      <c r="F372" s="81">
        <v>2998.8095703125</v>
      </c>
      <c r="G372" s="76"/>
      <c r="H372" s="80">
        <v>4</v>
      </c>
      <c r="J372" s="73" t="str">
        <f t="shared" si="25"/>
        <v>scarsa</v>
      </c>
      <c r="K372" s="82" t="str">
        <f t="shared" si="26"/>
        <v>scarsa</v>
      </c>
      <c r="L372" s="73" t="str">
        <f t="shared" si="27"/>
        <v>BUONA</v>
      </c>
      <c r="M372" s="82" t="str">
        <f t="shared" si="28"/>
        <v>Media</v>
      </c>
      <c r="N372" s="70"/>
      <c r="O372" s="77" t="str">
        <f t="shared" si="29"/>
        <v>BUONA</v>
      </c>
    </row>
    <row r="373" spans="1:15" ht="15">
      <c r="A373">
        <v>177</v>
      </c>
      <c r="B373" s="78" t="s">
        <v>550</v>
      </c>
      <c r="C373" s="81">
        <v>58748.29296875</v>
      </c>
      <c r="D373" s="81">
        <v>46844.671875</v>
      </c>
      <c r="E373" s="81">
        <v>8849.9404296875</v>
      </c>
      <c r="F373" s="81">
        <v>3053.681640625</v>
      </c>
      <c r="G373" s="76"/>
      <c r="H373" s="80">
        <v>5</v>
      </c>
      <c r="J373" s="73" t="str">
        <f t="shared" si="25"/>
        <v>scarsa</v>
      </c>
      <c r="K373" s="82" t="str">
        <f t="shared" si="26"/>
        <v>scarsa</v>
      </c>
      <c r="L373" s="73" t="str">
        <f t="shared" si="27"/>
        <v>BUONA</v>
      </c>
      <c r="M373" s="82" t="str">
        <f t="shared" si="28"/>
        <v>Media</v>
      </c>
      <c r="N373" s="70"/>
      <c r="O373" s="77" t="str">
        <f t="shared" si="29"/>
        <v>BUONA</v>
      </c>
    </row>
    <row r="374" spans="1:15" ht="15">
      <c r="A374">
        <v>183</v>
      </c>
      <c r="B374" s="78" t="s">
        <v>562</v>
      </c>
      <c r="C374" s="81">
        <v>62499.5625</v>
      </c>
      <c r="D374" s="81">
        <v>48890.73046875</v>
      </c>
      <c r="E374" s="81">
        <v>9833.787109375</v>
      </c>
      <c r="F374" s="81">
        <v>3775.046875</v>
      </c>
      <c r="G374" s="76"/>
      <c r="H374" s="80">
        <v>5</v>
      </c>
      <c r="J374" s="73" t="str">
        <f t="shared" si="25"/>
        <v>scarsa</v>
      </c>
      <c r="K374" s="82" t="str">
        <f t="shared" si="26"/>
        <v>scarsa</v>
      </c>
      <c r="L374" s="73" t="str">
        <f t="shared" si="27"/>
        <v>BUONA</v>
      </c>
      <c r="M374" s="82" t="str">
        <f t="shared" si="28"/>
        <v>Media</v>
      </c>
      <c r="N374" s="70"/>
      <c r="O374" s="77" t="str">
        <f t="shared" si="29"/>
        <v>BUONA</v>
      </c>
    </row>
    <row r="375" spans="1:15" ht="15">
      <c r="A375">
        <v>146</v>
      </c>
      <c r="B375" s="78" t="s">
        <v>532</v>
      </c>
      <c r="C375" s="81">
        <v>31509.689453125</v>
      </c>
      <c r="D375" s="81">
        <v>18236.38671875</v>
      </c>
      <c r="E375" s="81">
        <v>9993.1455078125</v>
      </c>
      <c r="F375" s="81">
        <v>3280.158203125</v>
      </c>
      <c r="G375" s="76"/>
      <c r="H375" s="80">
        <v>6</v>
      </c>
      <c r="J375" s="73" t="str">
        <f t="shared" si="25"/>
        <v>scarsa</v>
      </c>
      <c r="K375" s="82" t="str">
        <f t="shared" si="26"/>
        <v>scarsa</v>
      </c>
      <c r="L375" s="73" t="str">
        <f t="shared" si="27"/>
        <v>BUONA</v>
      </c>
      <c r="M375" s="82" t="str">
        <f t="shared" si="28"/>
        <v>Media</v>
      </c>
      <c r="N375" s="70"/>
      <c r="O375" s="77" t="str">
        <f t="shared" si="29"/>
        <v>Media</v>
      </c>
    </row>
    <row r="376" spans="1:15" ht="15">
      <c r="A376">
        <v>147</v>
      </c>
      <c r="B376" s="78" t="s">
        <v>508</v>
      </c>
      <c r="C376" s="81">
        <v>33751.421875</v>
      </c>
      <c r="D376" s="81">
        <v>20357.99609375</v>
      </c>
      <c r="E376" s="81">
        <v>9601.599609375</v>
      </c>
      <c r="F376" s="81">
        <v>3791.826904296875</v>
      </c>
      <c r="G376" s="76"/>
      <c r="H376" s="80">
        <v>7</v>
      </c>
      <c r="J376" s="73" t="str">
        <f t="shared" si="25"/>
        <v>scarsa</v>
      </c>
      <c r="K376" s="82" t="str">
        <f t="shared" si="26"/>
        <v>scarsa</v>
      </c>
      <c r="L376" s="73" t="str">
        <f t="shared" si="27"/>
        <v>BUONA</v>
      </c>
      <c r="M376" s="82" t="str">
        <f t="shared" si="28"/>
        <v>Media</v>
      </c>
      <c r="N376" s="70"/>
      <c r="O376" s="77" t="str">
        <f t="shared" si="29"/>
        <v>Media</v>
      </c>
    </row>
    <row r="377" spans="1:15" ht="15">
      <c r="A377">
        <v>167</v>
      </c>
      <c r="B377" s="78" t="s">
        <v>563</v>
      </c>
      <c r="C377" s="81">
        <v>48089.62109375</v>
      </c>
      <c r="D377" s="81">
        <v>35124.78125</v>
      </c>
      <c r="E377" s="81">
        <v>9725.109375</v>
      </c>
      <c r="F377" s="81">
        <v>3239.727783203125</v>
      </c>
      <c r="G377" s="76"/>
      <c r="H377" s="80">
        <v>6</v>
      </c>
      <c r="J377" s="73" t="str">
        <f t="shared" si="25"/>
        <v>scarsa</v>
      </c>
      <c r="K377" s="82" t="str">
        <f t="shared" si="26"/>
        <v>scarsa</v>
      </c>
      <c r="L377" s="73" t="str">
        <f t="shared" si="27"/>
        <v>BUONA</v>
      </c>
      <c r="M377" s="82" t="str">
        <f t="shared" si="28"/>
        <v>Media</v>
      </c>
      <c r="N377" s="70"/>
      <c r="O377" s="77" t="str">
        <f t="shared" si="29"/>
        <v>Media</v>
      </c>
    </row>
    <row r="378" spans="1:15" ht="15">
      <c r="A378">
        <v>171</v>
      </c>
      <c r="B378" s="78" t="s">
        <v>603</v>
      </c>
      <c r="C378" s="81">
        <v>50859.91796875</v>
      </c>
      <c r="D378" s="81">
        <v>37861.87890625</v>
      </c>
      <c r="E378" s="81">
        <v>9366.412109375</v>
      </c>
      <c r="F378" s="81">
        <v>3631.63037109375</v>
      </c>
      <c r="G378" s="76"/>
      <c r="H378" s="80">
        <v>6</v>
      </c>
      <c r="J378" s="73" t="str">
        <f t="shared" si="25"/>
        <v>scarsa</v>
      </c>
      <c r="K378" s="82" t="str">
        <f t="shared" si="26"/>
        <v>scarsa</v>
      </c>
      <c r="L378" s="73" t="str">
        <f t="shared" si="27"/>
        <v>BUONA</v>
      </c>
      <c r="M378" s="82" t="str">
        <f t="shared" si="28"/>
        <v>Media</v>
      </c>
      <c r="N378" s="70"/>
      <c r="O378" s="77" t="str">
        <f t="shared" si="29"/>
        <v>Media</v>
      </c>
    </row>
    <row r="379" spans="1:15" ht="15">
      <c r="A379">
        <v>161</v>
      </c>
      <c r="B379" s="78" t="s">
        <v>601</v>
      </c>
      <c r="C379" s="81">
        <v>42452.3359375</v>
      </c>
      <c r="D379" s="81">
        <v>30470.009765625</v>
      </c>
      <c r="E379" s="81">
        <v>8619.2236328125</v>
      </c>
      <c r="F379" s="81">
        <v>3363.098388671875</v>
      </c>
      <c r="G379" s="76"/>
      <c r="H379" s="80">
        <v>12</v>
      </c>
      <c r="J379" s="73" t="str">
        <f t="shared" si="25"/>
        <v>scarsa</v>
      </c>
      <c r="K379" s="82" t="str">
        <f t="shared" si="26"/>
        <v>scarsa</v>
      </c>
      <c r="L379" s="73" t="str">
        <f t="shared" si="27"/>
        <v>BUONA</v>
      </c>
      <c r="M379" s="82" t="str">
        <f t="shared" si="28"/>
        <v>Media</v>
      </c>
      <c r="N379" s="70"/>
      <c r="O379" s="77" t="str">
        <f t="shared" si="29"/>
        <v>scarsa</v>
      </c>
    </row>
    <row r="380" spans="1:15" ht="15">
      <c r="A380">
        <v>169</v>
      </c>
      <c r="B380" s="78" t="s">
        <v>544</v>
      </c>
      <c r="C380" s="81">
        <v>49246.4921875</v>
      </c>
      <c r="D380" s="81">
        <v>36931.0234375</v>
      </c>
      <c r="E380" s="81">
        <v>8995.0556640625</v>
      </c>
      <c r="F380" s="81">
        <v>3320.40771484375</v>
      </c>
      <c r="G380" s="76"/>
      <c r="H380" s="80">
        <v>10</v>
      </c>
      <c r="J380" s="73" t="str">
        <f t="shared" si="25"/>
        <v>scarsa</v>
      </c>
      <c r="K380" s="82" t="str">
        <f t="shared" si="26"/>
        <v>scarsa</v>
      </c>
      <c r="L380" s="73" t="str">
        <f t="shared" si="27"/>
        <v>BUONA</v>
      </c>
      <c r="M380" s="82" t="str">
        <f t="shared" si="28"/>
        <v>Media</v>
      </c>
      <c r="N380" s="70"/>
      <c r="O380" s="77" t="str">
        <f t="shared" si="29"/>
        <v>scarsa</v>
      </c>
    </row>
    <row r="381" spans="1:15" ht="15">
      <c r="A381">
        <v>155</v>
      </c>
      <c r="B381" s="78" t="s">
        <v>535</v>
      </c>
      <c r="C381" s="81">
        <v>36740.2265625</v>
      </c>
      <c r="D381" s="81">
        <v>25148.21875</v>
      </c>
      <c r="E381" s="81">
        <v>8662.916015625</v>
      </c>
      <c r="F381" s="81">
        <v>2929.08935546875</v>
      </c>
      <c r="G381" s="76"/>
      <c r="H381" s="80"/>
      <c r="J381" s="73" t="str">
        <f t="shared" si="25"/>
        <v>scarsa</v>
      </c>
      <c r="K381" s="82" t="str">
        <f t="shared" si="26"/>
        <v>scarsa</v>
      </c>
      <c r="L381" s="73" t="str">
        <f t="shared" si="27"/>
        <v>BUONA</v>
      </c>
      <c r="M381" s="82" t="str">
        <f t="shared" si="28"/>
        <v>Media</v>
      </c>
      <c r="N381" s="70"/>
      <c r="O381" s="77" t="str">
        <f t="shared" si="29"/>
        <v>z.n.d.</v>
      </c>
    </row>
    <row r="382" spans="1:15" ht="15">
      <c r="A382">
        <v>170</v>
      </c>
      <c r="B382" s="78" t="s">
        <v>543</v>
      </c>
      <c r="C382" s="81">
        <v>50471.09765625</v>
      </c>
      <c r="D382" s="81">
        <v>36427.21484375</v>
      </c>
      <c r="E382" s="81">
        <v>8813.1865234375</v>
      </c>
      <c r="F382" s="81">
        <v>5230.697265625</v>
      </c>
      <c r="G382" s="76"/>
      <c r="H382" s="80">
        <v>8</v>
      </c>
      <c r="J382" s="73" t="str">
        <f t="shared" si="25"/>
        <v>scarsa</v>
      </c>
      <c r="K382" s="82" t="str">
        <f t="shared" si="26"/>
        <v>scarsa</v>
      </c>
      <c r="L382" s="73" t="str">
        <f t="shared" si="27"/>
        <v>BUONA</v>
      </c>
      <c r="M382" s="82" t="str">
        <f t="shared" si="28"/>
        <v>scarsa</v>
      </c>
      <c r="N382" s="70"/>
      <c r="O382" s="77" t="str">
        <f t="shared" si="29"/>
        <v>Media</v>
      </c>
    </row>
    <row r="383" spans="1:15" ht="15">
      <c r="A383">
        <v>162</v>
      </c>
      <c r="B383" s="78" t="s">
        <v>533</v>
      </c>
      <c r="C383" s="81">
        <v>42928.8515625</v>
      </c>
      <c r="D383" s="81">
        <v>29434.36328125</v>
      </c>
      <c r="E383" s="81">
        <v>10640.3828125</v>
      </c>
      <c r="F383" s="81">
        <v>2854.10400390625</v>
      </c>
      <c r="G383" s="76"/>
      <c r="H383" s="80">
        <v>4</v>
      </c>
      <c r="J383" s="73" t="str">
        <f t="shared" si="25"/>
        <v>scarsa</v>
      </c>
      <c r="K383" s="82" t="str">
        <f t="shared" si="26"/>
        <v>scarsa</v>
      </c>
      <c r="L383" s="73" t="str">
        <f t="shared" si="27"/>
        <v>Media</v>
      </c>
      <c r="M383" s="82" t="str">
        <f t="shared" si="28"/>
        <v>Media</v>
      </c>
      <c r="N383" s="70"/>
      <c r="O383" s="77" t="str">
        <f t="shared" si="29"/>
        <v>BUONA</v>
      </c>
    </row>
    <row r="384" spans="1:15" ht="15">
      <c r="A384">
        <v>168</v>
      </c>
      <c r="B384" s="78" t="s">
        <v>540</v>
      </c>
      <c r="C384" s="81">
        <v>48494.421875</v>
      </c>
      <c r="D384" s="81">
        <v>34411.3203125</v>
      </c>
      <c r="E384" s="81">
        <v>10273.8994140625</v>
      </c>
      <c r="F384" s="81">
        <v>3809.199951171875</v>
      </c>
      <c r="G384" s="76"/>
      <c r="H384" s="80">
        <v>5</v>
      </c>
      <c r="J384" s="73" t="str">
        <f t="shared" si="25"/>
        <v>scarsa</v>
      </c>
      <c r="K384" s="82" t="str">
        <f t="shared" si="26"/>
        <v>scarsa</v>
      </c>
      <c r="L384" s="73" t="str">
        <f t="shared" si="27"/>
        <v>Media</v>
      </c>
      <c r="M384" s="82" t="str">
        <f t="shared" si="28"/>
        <v>Media</v>
      </c>
      <c r="N384" s="70"/>
      <c r="O384" s="77" t="str">
        <f t="shared" si="29"/>
        <v>BUONA</v>
      </c>
    </row>
    <row r="385" spans="1:15" ht="15">
      <c r="A385">
        <v>149</v>
      </c>
      <c r="B385" s="78" t="s">
        <v>536</v>
      </c>
      <c r="C385" s="81">
        <v>35427.91796875</v>
      </c>
      <c r="D385" s="81">
        <v>21588.923828125</v>
      </c>
      <c r="E385" s="81">
        <v>10754.2890625</v>
      </c>
      <c r="F385" s="81">
        <v>3084.7109375</v>
      </c>
      <c r="G385" s="76"/>
      <c r="H385" s="80">
        <v>6</v>
      </c>
      <c r="J385" s="73" t="str">
        <f t="shared" si="25"/>
        <v>scarsa</v>
      </c>
      <c r="K385" s="82" t="str">
        <f t="shared" si="26"/>
        <v>scarsa</v>
      </c>
      <c r="L385" s="73" t="str">
        <f t="shared" si="27"/>
        <v>Media</v>
      </c>
      <c r="M385" s="82" t="str">
        <f t="shared" si="28"/>
        <v>Media</v>
      </c>
      <c r="N385" s="70"/>
      <c r="O385" s="77" t="str">
        <f t="shared" si="29"/>
        <v>Media</v>
      </c>
    </row>
    <row r="386" spans="1:15" ht="15">
      <c r="A386">
        <v>151</v>
      </c>
      <c r="B386" s="78" t="s">
        <v>526</v>
      </c>
      <c r="C386" s="81">
        <v>35655.68359375</v>
      </c>
      <c r="D386" s="81">
        <v>22666.61328125</v>
      </c>
      <c r="E386" s="81">
        <v>10271.7705078125</v>
      </c>
      <c r="F386" s="81">
        <v>2717.301513671875</v>
      </c>
      <c r="G386" s="76"/>
      <c r="H386" s="80">
        <v>6</v>
      </c>
      <c r="J386" s="73" t="str">
        <f aca="true" t="shared" si="30" ref="J386:J417">IF(C386&lt;15999,"BUONA",IF(C386&gt;30000,"scarsa","Media"))</f>
        <v>scarsa</v>
      </c>
      <c r="K386" s="82" t="str">
        <f aca="true" t="shared" si="31" ref="K386:K417">IF(D386&lt;3499,"BUONA",IF(D386&gt;15000,"scarsa","Media"))</f>
        <v>scarsa</v>
      </c>
      <c r="L386" s="73" t="str">
        <f aca="true" t="shared" si="32" ref="L386:L417">IF(E386&lt;9999,"BUONA",IF(E386&gt;12000,"scarsa","Media"))</f>
        <v>Media</v>
      </c>
      <c r="M386" s="82" t="str">
        <f aca="true" t="shared" si="33" ref="M386:M417">IF(F386&lt;1999,"BUONA",IF(F386&gt;5000,"scarsa","Media"))</f>
        <v>Media</v>
      </c>
      <c r="N386" s="70"/>
      <c r="O386" s="77" t="str">
        <f aca="true" t="shared" si="34" ref="O386:O417">IF(H386="","z.n.d.",IF(H386&lt;6,"BUONA",IF(H386&gt;9,"scarsa","Media")))</f>
        <v>Media</v>
      </c>
    </row>
    <row r="387" spans="1:15" ht="15">
      <c r="A387">
        <v>156</v>
      </c>
      <c r="B387" s="78" t="s">
        <v>521</v>
      </c>
      <c r="C387" s="81">
        <v>36910.703125</v>
      </c>
      <c r="D387" s="81">
        <v>21036.720703125</v>
      </c>
      <c r="E387" s="81">
        <v>11414.607421875</v>
      </c>
      <c r="F387" s="81">
        <v>4459.376953125</v>
      </c>
      <c r="G387" s="76"/>
      <c r="H387" s="80">
        <v>6</v>
      </c>
      <c r="J387" s="73" t="str">
        <f t="shared" si="30"/>
        <v>scarsa</v>
      </c>
      <c r="K387" s="82" t="str">
        <f t="shared" si="31"/>
        <v>scarsa</v>
      </c>
      <c r="L387" s="73" t="str">
        <f t="shared" si="32"/>
        <v>Media</v>
      </c>
      <c r="M387" s="82" t="str">
        <f t="shared" si="33"/>
        <v>Media</v>
      </c>
      <c r="N387" s="70"/>
      <c r="O387" s="77" t="str">
        <f t="shared" si="34"/>
        <v>Media</v>
      </c>
    </row>
    <row r="388" spans="1:15" ht="15">
      <c r="A388">
        <v>158</v>
      </c>
      <c r="B388" s="78" t="s">
        <v>518</v>
      </c>
      <c r="C388" s="81">
        <v>39066.453125</v>
      </c>
      <c r="D388" s="81">
        <v>25182.171875</v>
      </c>
      <c r="E388" s="81">
        <v>10625.5673828125</v>
      </c>
      <c r="F388" s="81">
        <v>3258.71875</v>
      </c>
      <c r="G388" s="76"/>
      <c r="H388" s="80">
        <v>6</v>
      </c>
      <c r="J388" s="73" t="str">
        <f t="shared" si="30"/>
        <v>scarsa</v>
      </c>
      <c r="K388" s="82" t="str">
        <f t="shared" si="31"/>
        <v>scarsa</v>
      </c>
      <c r="L388" s="73" t="str">
        <f t="shared" si="32"/>
        <v>Media</v>
      </c>
      <c r="M388" s="82" t="str">
        <f t="shared" si="33"/>
        <v>Media</v>
      </c>
      <c r="N388" s="70"/>
      <c r="O388" s="77" t="str">
        <f t="shared" si="34"/>
        <v>Media</v>
      </c>
    </row>
    <row r="389" spans="1:15" ht="15">
      <c r="A389">
        <v>160</v>
      </c>
      <c r="B389" s="78" t="s">
        <v>528</v>
      </c>
      <c r="C389" s="81">
        <v>41837.390625</v>
      </c>
      <c r="D389" s="81">
        <v>28498.6640625</v>
      </c>
      <c r="E389" s="81">
        <v>10362.916015625</v>
      </c>
      <c r="F389" s="81">
        <v>2975.806640625</v>
      </c>
      <c r="G389" s="76"/>
      <c r="H389" s="80">
        <v>6</v>
      </c>
      <c r="J389" s="73" t="str">
        <f t="shared" si="30"/>
        <v>scarsa</v>
      </c>
      <c r="K389" s="82" t="str">
        <f t="shared" si="31"/>
        <v>scarsa</v>
      </c>
      <c r="L389" s="73" t="str">
        <f t="shared" si="32"/>
        <v>Media</v>
      </c>
      <c r="M389" s="82" t="str">
        <f t="shared" si="33"/>
        <v>Media</v>
      </c>
      <c r="N389" s="70"/>
      <c r="O389" s="77" t="str">
        <f t="shared" si="34"/>
        <v>Media</v>
      </c>
    </row>
    <row r="390" spans="1:15" ht="15">
      <c r="A390">
        <v>164</v>
      </c>
      <c r="B390" s="78" t="s">
        <v>534</v>
      </c>
      <c r="C390" s="81">
        <v>44488.37109375</v>
      </c>
      <c r="D390" s="81">
        <v>30083.517578125</v>
      </c>
      <c r="E390" s="81">
        <v>10835.5654296875</v>
      </c>
      <c r="F390" s="81">
        <v>3569.2861328125</v>
      </c>
      <c r="G390" s="76"/>
      <c r="H390" s="80">
        <v>6</v>
      </c>
      <c r="J390" s="73" t="str">
        <f t="shared" si="30"/>
        <v>scarsa</v>
      </c>
      <c r="K390" s="82" t="str">
        <f t="shared" si="31"/>
        <v>scarsa</v>
      </c>
      <c r="L390" s="73" t="str">
        <f t="shared" si="32"/>
        <v>Media</v>
      </c>
      <c r="M390" s="82" t="str">
        <f t="shared" si="33"/>
        <v>Media</v>
      </c>
      <c r="N390" s="70"/>
      <c r="O390" s="77" t="str">
        <f t="shared" si="34"/>
        <v>Media</v>
      </c>
    </row>
    <row r="391" spans="1:15" ht="15">
      <c r="A391">
        <v>165</v>
      </c>
      <c r="B391" s="78" t="s">
        <v>546</v>
      </c>
      <c r="C391" s="81">
        <v>45774.1953125</v>
      </c>
      <c r="D391" s="81">
        <v>31505.552734375</v>
      </c>
      <c r="E391" s="81">
        <v>10894.03125</v>
      </c>
      <c r="F391" s="81">
        <v>3374.607421875</v>
      </c>
      <c r="G391" s="76"/>
      <c r="H391" s="80">
        <v>6</v>
      </c>
      <c r="J391" s="73" t="str">
        <f t="shared" si="30"/>
        <v>scarsa</v>
      </c>
      <c r="K391" s="82" t="str">
        <f t="shared" si="31"/>
        <v>scarsa</v>
      </c>
      <c r="L391" s="73" t="str">
        <f t="shared" si="32"/>
        <v>Media</v>
      </c>
      <c r="M391" s="82" t="str">
        <f t="shared" si="33"/>
        <v>Media</v>
      </c>
      <c r="N391" s="70"/>
      <c r="O391" s="77" t="str">
        <f t="shared" si="34"/>
        <v>Media</v>
      </c>
    </row>
    <row r="392" spans="1:15" ht="15">
      <c r="A392">
        <v>173</v>
      </c>
      <c r="B392" s="78" t="s">
        <v>541</v>
      </c>
      <c r="C392" s="81">
        <v>54802.3125</v>
      </c>
      <c r="D392" s="81">
        <v>40060.44140625</v>
      </c>
      <c r="E392" s="81">
        <v>10816.0419921875</v>
      </c>
      <c r="F392" s="81">
        <v>3925.823486328125</v>
      </c>
      <c r="G392" s="76"/>
      <c r="H392" s="80">
        <v>6</v>
      </c>
      <c r="J392" s="73" t="str">
        <f t="shared" si="30"/>
        <v>scarsa</v>
      </c>
      <c r="K392" s="82" t="str">
        <f t="shared" si="31"/>
        <v>scarsa</v>
      </c>
      <c r="L392" s="73" t="str">
        <f t="shared" si="32"/>
        <v>Media</v>
      </c>
      <c r="M392" s="82" t="str">
        <f t="shared" si="33"/>
        <v>Media</v>
      </c>
      <c r="N392" s="70"/>
      <c r="O392" s="77" t="str">
        <f t="shared" si="34"/>
        <v>Media</v>
      </c>
    </row>
    <row r="393" spans="1:15" ht="15">
      <c r="A393">
        <v>178</v>
      </c>
      <c r="B393" s="78" t="s">
        <v>554</v>
      </c>
      <c r="C393" s="81">
        <v>59702.34765625</v>
      </c>
      <c r="D393" s="81">
        <v>45071.53515625</v>
      </c>
      <c r="E393" s="81">
        <v>10220.6435546875</v>
      </c>
      <c r="F393" s="81">
        <v>4410.17431640625</v>
      </c>
      <c r="G393" s="76"/>
      <c r="H393" s="80">
        <v>9</v>
      </c>
      <c r="J393" s="73" t="str">
        <f t="shared" si="30"/>
        <v>scarsa</v>
      </c>
      <c r="K393" s="82" t="str">
        <f t="shared" si="31"/>
        <v>scarsa</v>
      </c>
      <c r="L393" s="73" t="str">
        <f t="shared" si="32"/>
        <v>Media</v>
      </c>
      <c r="M393" s="82" t="str">
        <f t="shared" si="33"/>
        <v>Media</v>
      </c>
      <c r="N393" s="70"/>
      <c r="O393" s="77" t="str">
        <f t="shared" si="34"/>
        <v>Media</v>
      </c>
    </row>
    <row r="394" spans="1:15" ht="15">
      <c r="A394">
        <v>179</v>
      </c>
      <c r="B394" s="78" t="s">
        <v>553</v>
      </c>
      <c r="C394" s="81">
        <v>59744.93359375</v>
      </c>
      <c r="D394" s="81">
        <v>44804.39453125</v>
      </c>
      <c r="E394" s="81">
        <v>11332.3193359375</v>
      </c>
      <c r="F394" s="81">
        <v>3608.2216796875</v>
      </c>
      <c r="G394" s="76"/>
      <c r="H394" s="80">
        <v>8</v>
      </c>
      <c r="J394" s="73" t="str">
        <f t="shared" si="30"/>
        <v>scarsa</v>
      </c>
      <c r="K394" s="82" t="str">
        <f t="shared" si="31"/>
        <v>scarsa</v>
      </c>
      <c r="L394" s="73" t="str">
        <f t="shared" si="32"/>
        <v>Media</v>
      </c>
      <c r="M394" s="82" t="str">
        <f t="shared" si="33"/>
        <v>Media</v>
      </c>
      <c r="N394" s="70"/>
      <c r="O394" s="77" t="str">
        <f t="shared" si="34"/>
        <v>Media</v>
      </c>
    </row>
    <row r="395" spans="1:15" ht="15">
      <c r="A395">
        <v>180</v>
      </c>
      <c r="B395" s="78" t="s">
        <v>545</v>
      </c>
      <c r="C395" s="81">
        <v>60031.25390625</v>
      </c>
      <c r="D395" s="81">
        <v>44536.91015625</v>
      </c>
      <c r="E395" s="81">
        <v>11409.412109375</v>
      </c>
      <c r="F395" s="81">
        <v>4084.939208984375</v>
      </c>
      <c r="G395" s="76"/>
      <c r="H395" s="80">
        <v>7</v>
      </c>
      <c r="J395" s="73" t="str">
        <f t="shared" si="30"/>
        <v>scarsa</v>
      </c>
      <c r="K395" s="82" t="str">
        <f t="shared" si="31"/>
        <v>scarsa</v>
      </c>
      <c r="L395" s="73" t="str">
        <f t="shared" si="32"/>
        <v>Media</v>
      </c>
      <c r="M395" s="82" t="str">
        <f t="shared" si="33"/>
        <v>Media</v>
      </c>
      <c r="N395" s="70"/>
      <c r="O395" s="77" t="str">
        <f t="shared" si="34"/>
        <v>Media</v>
      </c>
    </row>
    <row r="396" spans="1:15" ht="15">
      <c r="A396">
        <v>184</v>
      </c>
      <c r="B396" s="78" t="s">
        <v>537</v>
      </c>
      <c r="C396" s="81">
        <v>62725.59375</v>
      </c>
      <c r="D396" s="81">
        <v>47549.10546875</v>
      </c>
      <c r="E396" s="81">
        <v>11278.58203125</v>
      </c>
      <c r="F396" s="81">
        <v>3897.90625</v>
      </c>
      <c r="G396" s="76"/>
      <c r="H396" s="80">
        <v>8</v>
      </c>
      <c r="J396" s="73" t="str">
        <f t="shared" si="30"/>
        <v>scarsa</v>
      </c>
      <c r="K396" s="82" t="str">
        <f t="shared" si="31"/>
        <v>scarsa</v>
      </c>
      <c r="L396" s="73" t="str">
        <f t="shared" si="32"/>
        <v>Media</v>
      </c>
      <c r="M396" s="82" t="str">
        <f t="shared" si="33"/>
        <v>Media</v>
      </c>
      <c r="N396" s="70"/>
      <c r="O396" s="77" t="str">
        <f t="shared" si="34"/>
        <v>Media</v>
      </c>
    </row>
    <row r="397" spans="1:15" ht="15">
      <c r="A397">
        <v>190</v>
      </c>
      <c r="B397" s="78" t="s">
        <v>531</v>
      </c>
      <c r="C397" s="81">
        <v>78039.578125</v>
      </c>
      <c r="D397" s="81">
        <v>61826.98828125</v>
      </c>
      <c r="E397" s="81">
        <v>11992.9697265625</v>
      </c>
      <c r="F397" s="81">
        <v>4219.63037109375</v>
      </c>
      <c r="G397" s="76"/>
      <c r="H397" s="80">
        <v>6</v>
      </c>
      <c r="J397" s="73" t="str">
        <f t="shared" si="30"/>
        <v>scarsa</v>
      </c>
      <c r="K397" s="82" t="str">
        <f t="shared" si="31"/>
        <v>scarsa</v>
      </c>
      <c r="L397" s="73" t="str">
        <f t="shared" si="32"/>
        <v>Media</v>
      </c>
      <c r="M397" s="82" t="str">
        <f t="shared" si="33"/>
        <v>Media</v>
      </c>
      <c r="N397" s="70"/>
      <c r="O397" s="77" t="str">
        <f t="shared" si="34"/>
        <v>Media</v>
      </c>
    </row>
    <row r="398" spans="1:15" ht="15">
      <c r="A398">
        <v>148</v>
      </c>
      <c r="B398" s="78" t="s">
        <v>522</v>
      </c>
      <c r="C398" s="81">
        <v>34141.06640625</v>
      </c>
      <c r="D398" s="81">
        <v>21123.779296875</v>
      </c>
      <c r="E398" s="81">
        <v>10509.7587890625</v>
      </c>
      <c r="F398" s="81">
        <v>2507.525634765625</v>
      </c>
      <c r="G398" s="76"/>
      <c r="H398" s="80">
        <v>11</v>
      </c>
      <c r="J398" s="73" t="str">
        <f t="shared" si="30"/>
        <v>scarsa</v>
      </c>
      <c r="K398" s="82" t="str">
        <f t="shared" si="31"/>
        <v>scarsa</v>
      </c>
      <c r="L398" s="73" t="str">
        <f t="shared" si="32"/>
        <v>Media</v>
      </c>
      <c r="M398" s="82" t="str">
        <f t="shared" si="33"/>
        <v>Media</v>
      </c>
      <c r="N398" s="70"/>
      <c r="O398" s="77" t="str">
        <f t="shared" si="34"/>
        <v>scarsa</v>
      </c>
    </row>
    <row r="399" spans="1:15" ht="15">
      <c r="A399">
        <v>153</v>
      </c>
      <c r="B399" s="78" t="s">
        <v>525</v>
      </c>
      <c r="C399" s="81">
        <v>36037.46875</v>
      </c>
      <c r="D399" s="81">
        <v>22308.58984375</v>
      </c>
      <c r="E399" s="81">
        <v>10890.921875</v>
      </c>
      <c r="F399" s="81">
        <v>2837.952880859375</v>
      </c>
      <c r="G399" s="76"/>
      <c r="H399" s="80">
        <v>10</v>
      </c>
      <c r="J399" s="73" t="str">
        <f t="shared" si="30"/>
        <v>scarsa</v>
      </c>
      <c r="K399" s="82" t="str">
        <f t="shared" si="31"/>
        <v>scarsa</v>
      </c>
      <c r="L399" s="73" t="str">
        <f t="shared" si="32"/>
        <v>Media</v>
      </c>
      <c r="M399" s="82" t="str">
        <f t="shared" si="33"/>
        <v>Media</v>
      </c>
      <c r="N399" s="70"/>
      <c r="O399" s="77" t="str">
        <f t="shared" si="34"/>
        <v>scarsa</v>
      </c>
    </row>
    <row r="400" spans="1:15" ht="15">
      <c r="A400">
        <v>152</v>
      </c>
      <c r="B400" s="78" t="s">
        <v>513</v>
      </c>
      <c r="C400" s="81">
        <v>35732.49609375</v>
      </c>
      <c r="D400" s="81">
        <v>22537.482421875</v>
      </c>
      <c r="E400" s="81">
        <v>10069.9501953125</v>
      </c>
      <c r="F400" s="81">
        <v>3125.060546875</v>
      </c>
      <c r="G400" s="76"/>
      <c r="H400" s="80"/>
      <c r="J400" s="73" t="str">
        <f t="shared" si="30"/>
        <v>scarsa</v>
      </c>
      <c r="K400" s="82" t="str">
        <f t="shared" si="31"/>
        <v>scarsa</v>
      </c>
      <c r="L400" s="73" t="str">
        <f t="shared" si="32"/>
        <v>Media</v>
      </c>
      <c r="M400" s="82" t="str">
        <f t="shared" si="33"/>
        <v>Media</v>
      </c>
      <c r="N400" s="70"/>
      <c r="O400" s="77" t="str">
        <f t="shared" si="34"/>
        <v>z.n.d.</v>
      </c>
    </row>
    <row r="401" spans="1:15" ht="15">
      <c r="A401">
        <v>186</v>
      </c>
      <c r="B401" s="78" t="s">
        <v>558</v>
      </c>
      <c r="C401" s="81">
        <v>67959.4140625</v>
      </c>
      <c r="D401" s="81">
        <v>52969.46875</v>
      </c>
      <c r="E401" s="81">
        <v>10248.677734375</v>
      </c>
      <c r="F401" s="81">
        <v>4741.26220703125</v>
      </c>
      <c r="G401" s="76"/>
      <c r="H401" s="80"/>
      <c r="J401" s="73" t="str">
        <f t="shared" si="30"/>
        <v>scarsa</v>
      </c>
      <c r="K401" s="82" t="str">
        <f t="shared" si="31"/>
        <v>scarsa</v>
      </c>
      <c r="L401" s="73" t="str">
        <f t="shared" si="32"/>
        <v>Media</v>
      </c>
      <c r="M401" s="82" t="str">
        <f t="shared" si="33"/>
        <v>Media</v>
      </c>
      <c r="N401" s="70"/>
      <c r="O401" s="77" t="str">
        <f t="shared" si="34"/>
        <v>z.n.d.</v>
      </c>
    </row>
    <row r="402" spans="1:15" ht="15">
      <c r="A402">
        <v>174</v>
      </c>
      <c r="B402" s="78" t="s">
        <v>556</v>
      </c>
      <c r="C402" s="81">
        <v>55133.29296875</v>
      </c>
      <c r="D402" s="81">
        <v>38951.6796875</v>
      </c>
      <c r="E402" s="81">
        <v>11089.2998046875</v>
      </c>
      <c r="F402" s="81">
        <v>5092.30810546875</v>
      </c>
      <c r="G402" s="76"/>
      <c r="H402" s="80">
        <v>5</v>
      </c>
      <c r="J402" s="73" t="str">
        <f t="shared" si="30"/>
        <v>scarsa</v>
      </c>
      <c r="K402" s="82" t="str">
        <f t="shared" si="31"/>
        <v>scarsa</v>
      </c>
      <c r="L402" s="73" t="str">
        <f t="shared" si="32"/>
        <v>Media</v>
      </c>
      <c r="M402" s="82" t="str">
        <f t="shared" si="33"/>
        <v>scarsa</v>
      </c>
      <c r="N402" s="70"/>
      <c r="O402" s="77" t="str">
        <f t="shared" si="34"/>
        <v>BUONA</v>
      </c>
    </row>
    <row r="403" spans="1:15" ht="15">
      <c r="A403">
        <v>188</v>
      </c>
      <c r="B403" s="78" t="s">
        <v>555</v>
      </c>
      <c r="C403" s="81">
        <v>70241.3125</v>
      </c>
      <c r="D403" s="81">
        <v>53600.66015625</v>
      </c>
      <c r="E403" s="81">
        <v>10930.6865234375</v>
      </c>
      <c r="F403" s="81">
        <v>5709.97314453125</v>
      </c>
      <c r="G403" s="76"/>
      <c r="H403" s="80">
        <v>4</v>
      </c>
      <c r="J403" s="73" t="str">
        <f t="shared" si="30"/>
        <v>scarsa</v>
      </c>
      <c r="K403" s="82" t="str">
        <f t="shared" si="31"/>
        <v>scarsa</v>
      </c>
      <c r="L403" s="73" t="str">
        <f t="shared" si="32"/>
        <v>Media</v>
      </c>
      <c r="M403" s="82" t="str">
        <f t="shared" si="33"/>
        <v>scarsa</v>
      </c>
      <c r="N403" s="70"/>
      <c r="O403" s="77" t="str">
        <f t="shared" si="34"/>
        <v>BUONA</v>
      </c>
    </row>
    <row r="404" spans="1:15" ht="15">
      <c r="A404">
        <v>157</v>
      </c>
      <c r="B404" s="78" t="s">
        <v>527</v>
      </c>
      <c r="C404" s="81">
        <v>38779.4921875</v>
      </c>
      <c r="D404" s="81">
        <v>19173.86328125</v>
      </c>
      <c r="E404" s="81">
        <v>11002.51171875</v>
      </c>
      <c r="F404" s="81">
        <v>8603.1162109375</v>
      </c>
      <c r="G404" s="76"/>
      <c r="H404" s="80">
        <v>7</v>
      </c>
      <c r="J404" s="73" t="str">
        <f t="shared" si="30"/>
        <v>scarsa</v>
      </c>
      <c r="K404" s="82" t="str">
        <f t="shared" si="31"/>
        <v>scarsa</v>
      </c>
      <c r="L404" s="73" t="str">
        <f t="shared" si="32"/>
        <v>Media</v>
      </c>
      <c r="M404" s="82" t="str">
        <f t="shared" si="33"/>
        <v>scarsa</v>
      </c>
      <c r="N404" s="70"/>
      <c r="O404" s="77" t="str">
        <f t="shared" si="34"/>
        <v>Media</v>
      </c>
    </row>
    <row r="405" spans="1:15" ht="15">
      <c r="A405">
        <v>181</v>
      </c>
      <c r="B405" s="78" t="s">
        <v>547</v>
      </c>
      <c r="C405" s="81">
        <v>60636.5859375</v>
      </c>
      <c r="D405" s="81">
        <v>44037.54296875</v>
      </c>
      <c r="E405" s="81">
        <v>10855.6611328125</v>
      </c>
      <c r="F405" s="81">
        <v>5743.380859375</v>
      </c>
      <c r="G405" s="76"/>
      <c r="H405" s="80">
        <v>13</v>
      </c>
      <c r="J405" s="73" t="str">
        <f t="shared" si="30"/>
        <v>scarsa</v>
      </c>
      <c r="K405" s="82" t="str">
        <f t="shared" si="31"/>
        <v>scarsa</v>
      </c>
      <c r="L405" s="73" t="str">
        <f t="shared" si="32"/>
        <v>Media</v>
      </c>
      <c r="M405" s="82" t="str">
        <f t="shared" si="33"/>
        <v>scarsa</v>
      </c>
      <c r="N405" s="70"/>
      <c r="O405" s="77" t="str">
        <f t="shared" si="34"/>
        <v>scarsa</v>
      </c>
    </row>
    <row r="406" spans="1:15" ht="15">
      <c r="A406">
        <v>185</v>
      </c>
      <c r="B406" s="78" t="s">
        <v>552</v>
      </c>
      <c r="C406" s="81">
        <v>65555.21875</v>
      </c>
      <c r="D406" s="81">
        <v>48359.8671875</v>
      </c>
      <c r="E406" s="81">
        <v>10964.935546875</v>
      </c>
      <c r="F406" s="81">
        <v>6230.40966796875</v>
      </c>
      <c r="G406" s="76"/>
      <c r="H406" s="80">
        <v>11</v>
      </c>
      <c r="J406" s="73" t="str">
        <f t="shared" si="30"/>
        <v>scarsa</v>
      </c>
      <c r="K406" s="82" t="str">
        <f t="shared" si="31"/>
        <v>scarsa</v>
      </c>
      <c r="L406" s="73" t="str">
        <f t="shared" si="32"/>
        <v>Media</v>
      </c>
      <c r="M406" s="82" t="str">
        <f t="shared" si="33"/>
        <v>scarsa</v>
      </c>
      <c r="N406" s="70"/>
      <c r="O406" s="77" t="str">
        <f t="shared" si="34"/>
        <v>scarsa</v>
      </c>
    </row>
    <row r="407" spans="1:15" ht="15">
      <c r="A407">
        <v>176</v>
      </c>
      <c r="B407" s="78" t="s">
        <v>542</v>
      </c>
      <c r="C407" s="81">
        <v>56480.05078125</v>
      </c>
      <c r="D407" s="81">
        <v>39373.9296875</v>
      </c>
      <c r="E407" s="81">
        <v>12360.23046875</v>
      </c>
      <c r="F407" s="81">
        <v>4745.896484375</v>
      </c>
      <c r="G407" s="76"/>
      <c r="H407" s="80">
        <v>2</v>
      </c>
      <c r="J407" s="73" t="str">
        <f t="shared" si="30"/>
        <v>scarsa</v>
      </c>
      <c r="K407" s="82" t="str">
        <f t="shared" si="31"/>
        <v>scarsa</v>
      </c>
      <c r="L407" s="73" t="str">
        <f t="shared" si="32"/>
        <v>scarsa</v>
      </c>
      <c r="M407" s="82" t="str">
        <f t="shared" si="33"/>
        <v>Media</v>
      </c>
      <c r="N407" s="70"/>
      <c r="O407" s="77" t="str">
        <f t="shared" si="34"/>
        <v>BUONA</v>
      </c>
    </row>
    <row r="408" spans="1:15" ht="15">
      <c r="A408">
        <v>154</v>
      </c>
      <c r="B408" s="78" t="s">
        <v>523</v>
      </c>
      <c r="C408" s="81">
        <v>36464.23828125</v>
      </c>
      <c r="D408" s="81">
        <v>21159.154296875</v>
      </c>
      <c r="E408" s="81">
        <v>12565.3466796875</v>
      </c>
      <c r="F408" s="81">
        <v>2739.73974609375</v>
      </c>
      <c r="G408" s="76"/>
      <c r="H408" s="80">
        <v>6</v>
      </c>
      <c r="J408" s="73" t="str">
        <f t="shared" si="30"/>
        <v>scarsa</v>
      </c>
      <c r="K408" s="82" t="str">
        <f t="shared" si="31"/>
        <v>scarsa</v>
      </c>
      <c r="L408" s="73" t="str">
        <f t="shared" si="32"/>
        <v>scarsa</v>
      </c>
      <c r="M408" s="82" t="str">
        <f t="shared" si="33"/>
        <v>Media</v>
      </c>
      <c r="N408" s="70"/>
      <c r="O408" s="77" t="str">
        <f t="shared" si="34"/>
        <v>Media</v>
      </c>
    </row>
    <row r="409" spans="1:15" ht="15">
      <c r="A409">
        <v>163</v>
      </c>
      <c r="B409" s="78" t="s">
        <v>548</v>
      </c>
      <c r="C409" s="81">
        <v>44147.6015625</v>
      </c>
      <c r="D409" s="81">
        <v>26687.71875</v>
      </c>
      <c r="E409" s="81">
        <v>12516.138671875</v>
      </c>
      <c r="F409" s="81">
        <v>4943.74609375</v>
      </c>
      <c r="G409" s="76"/>
      <c r="H409" s="80">
        <v>9</v>
      </c>
      <c r="J409" s="73" t="str">
        <f t="shared" si="30"/>
        <v>scarsa</v>
      </c>
      <c r="K409" s="82" t="str">
        <f t="shared" si="31"/>
        <v>scarsa</v>
      </c>
      <c r="L409" s="73" t="str">
        <f t="shared" si="32"/>
        <v>scarsa</v>
      </c>
      <c r="M409" s="82" t="str">
        <f t="shared" si="33"/>
        <v>Media</v>
      </c>
      <c r="N409" s="70"/>
      <c r="O409" s="77" t="str">
        <f t="shared" si="34"/>
        <v>Media</v>
      </c>
    </row>
    <row r="410" spans="1:15" ht="18">
      <c r="A410">
        <v>175</v>
      </c>
      <c r="B410" s="79" t="s">
        <v>602</v>
      </c>
      <c r="C410" s="81">
        <v>56296.88671875</v>
      </c>
      <c r="D410" s="81">
        <v>40429.38671875</v>
      </c>
      <c r="E410" s="81">
        <v>12063.8701171875</v>
      </c>
      <c r="F410" s="81">
        <v>3803.624267578125</v>
      </c>
      <c r="G410" s="76"/>
      <c r="H410" s="80">
        <v>6</v>
      </c>
      <c r="J410" s="73" t="str">
        <f t="shared" si="30"/>
        <v>scarsa</v>
      </c>
      <c r="K410" s="82" t="str">
        <f t="shared" si="31"/>
        <v>scarsa</v>
      </c>
      <c r="L410" s="73" t="str">
        <f t="shared" si="32"/>
        <v>scarsa</v>
      </c>
      <c r="M410" s="82" t="str">
        <f t="shared" si="33"/>
        <v>Media</v>
      </c>
      <c r="N410" s="70"/>
      <c r="O410" s="77" t="str">
        <f t="shared" si="34"/>
        <v>Media</v>
      </c>
    </row>
    <row r="411" spans="1:15" ht="15">
      <c r="A411">
        <v>189</v>
      </c>
      <c r="B411" s="78" t="s">
        <v>557</v>
      </c>
      <c r="C411" s="81">
        <v>76577.6015625</v>
      </c>
      <c r="D411" s="81">
        <v>54019.7734375</v>
      </c>
      <c r="E411" s="81">
        <v>18013.744140625</v>
      </c>
      <c r="F411" s="81">
        <v>4544.08984375</v>
      </c>
      <c r="G411" s="76"/>
      <c r="H411" s="80">
        <v>7</v>
      </c>
      <c r="J411" s="73" t="str">
        <f t="shared" si="30"/>
        <v>scarsa</v>
      </c>
      <c r="K411" s="82" t="str">
        <f t="shared" si="31"/>
        <v>scarsa</v>
      </c>
      <c r="L411" s="73" t="str">
        <f t="shared" si="32"/>
        <v>scarsa</v>
      </c>
      <c r="M411" s="82" t="str">
        <f t="shared" si="33"/>
        <v>Media</v>
      </c>
      <c r="N411" s="70"/>
      <c r="O411" s="77" t="str">
        <f t="shared" si="34"/>
        <v>Media</v>
      </c>
    </row>
    <row r="412" spans="1:15" ht="15">
      <c r="A412">
        <v>182</v>
      </c>
      <c r="B412" s="78" t="s">
        <v>549</v>
      </c>
      <c r="C412" s="81">
        <v>60795.31640625</v>
      </c>
      <c r="D412" s="81">
        <v>40283.8671875</v>
      </c>
      <c r="E412" s="81">
        <v>12745.9306640625</v>
      </c>
      <c r="F412" s="81">
        <v>7765.51953125</v>
      </c>
      <c r="G412" s="76"/>
      <c r="H412" s="80">
        <v>5</v>
      </c>
      <c r="J412" s="73" t="str">
        <f t="shared" si="30"/>
        <v>scarsa</v>
      </c>
      <c r="K412" s="82" t="str">
        <f t="shared" si="31"/>
        <v>scarsa</v>
      </c>
      <c r="L412" s="73" t="str">
        <f t="shared" si="32"/>
        <v>scarsa</v>
      </c>
      <c r="M412" s="82" t="str">
        <f t="shared" si="33"/>
        <v>scarsa</v>
      </c>
      <c r="N412" s="70"/>
      <c r="O412" s="77" t="str">
        <f t="shared" si="34"/>
        <v>BUONA</v>
      </c>
    </row>
    <row r="413" spans="1:15" ht="15">
      <c r="A413">
        <v>191</v>
      </c>
      <c r="B413" s="78" t="s">
        <v>559</v>
      </c>
      <c r="C413" s="81">
        <v>79753.7265625</v>
      </c>
      <c r="D413" s="81">
        <v>59030.70703125</v>
      </c>
      <c r="E413" s="81">
        <v>13520.427734375</v>
      </c>
      <c r="F413" s="81">
        <v>7202.58544921875</v>
      </c>
      <c r="G413" s="76"/>
      <c r="H413" s="80">
        <v>5</v>
      </c>
      <c r="J413" s="73" t="str">
        <f t="shared" si="30"/>
        <v>scarsa</v>
      </c>
      <c r="K413" s="82" t="str">
        <f t="shared" si="31"/>
        <v>scarsa</v>
      </c>
      <c r="L413" s="73" t="str">
        <f t="shared" si="32"/>
        <v>scarsa</v>
      </c>
      <c r="M413" s="82" t="str">
        <f t="shared" si="33"/>
        <v>scarsa</v>
      </c>
      <c r="N413" s="70"/>
      <c r="O413" s="77" t="str">
        <f t="shared" si="34"/>
        <v>BUONA</v>
      </c>
    </row>
    <row r="414" spans="1:15" ht="15">
      <c r="A414">
        <v>150</v>
      </c>
      <c r="B414" s="78" t="s">
        <v>519</v>
      </c>
      <c r="C414" s="81">
        <v>35530.76953125</v>
      </c>
      <c r="D414" s="81">
        <v>18229.03125</v>
      </c>
      <c r="E414" s="81">
        <v>12002.46875</v>
      </c>
      <c r="F414" s="81">
        <v>5299.2666015625</v>
      </c>
      <c r="G414" s="76"/>
      <c r="H414" s="80">
        <v>6</v>
      </c>
      <c r="J414" s="73" t="str">
        <f t="shared" si="30"/>
        <v>scarsa</v>
      </c>
      <c r="K414" s="82" t="str">
        <f t="shared" si="31"/>
        <v>scarsa</v>
      </c>
      <c r="L414" s="73" t="str">
        <f t="shared" si="32"/>
        <v>scarsa</v>
      </c>
      <c r="M414" s="82" t="str">
        <f t="shared" si="33"/>
        <v>scarsa</v>
      </c>
      <c r="N414" s="70"/>
      <c r="O414" s="77" t="str">
        <f t="shared" si="34"/>
        <v>Media</v>
      </c>
    </row>
    <row r="415" spans="1:15" ht="15">
      <c r="A415">
        <v>172</v>
      </c>
      <c r="B415" s="78" t="s">
        <v>524</v>
      </c>
      <c r="C415" s="81">
        <v>53044.4140625</v>
      </c>
      <c r="D415" s="81">
        <v>18316.41796875</v>
      </c>
      <c r="E415" s="81">
        <v>15149.7548828125</v>
      </c>
      <c r="F415" s="81">
        <v>19578.23828125</v>
      </c>
      <c r="G415" s="76"/>
      <c r="H415" s="80">
        <v>10</v>
      </c>
      <c r="J415" s="73" t="str">
        <f>IF(C415&lt;15999,"BUONA",IF(C415&gt;30000,"scarsa","Media"))</f>
        <v>scarsa</v>
      </c>
      <c r="K415" s="82" t="str">
        <f>IF(D415&lt;3499,"BUONA",IF(D415&gt;15000,"scarsa","Media"))</f>
        <v>scarsa</v>
      </c>
      <c r="L415" s="73" t="str">
        <f>IF(E415&lt;9999,"BUONA",IF(E415&gt;12000,"scarsa","Media"))</f>
        <v>scarsa</v>
      </c>
      <c r="M415" s="82" t="str">
        <f>IF(F415&lt;1999,"BUONA",IF(F415&gt;5000,"scarsa","Media"))</f>
        <v>scarsa</v>
      </c>
      <c r="N415" s="70"/>
      <c r="O415" s="77" t="str">
        <f>IF(H415="","z.n.d.",IF(H415&lt;6,"BUONA",IF(H415&gt;9,"scarsa","Media")))</f>
        <v>scarsa</v>
      </c>
    </row>
    <row r="416" spans="1:15" ht="15">
      <c r="A416">
        <v>192</v>
      </c>
      <c r="B416" s="78" t="s">
        <v>561</v>
      </c>
      <c r="C416" s="81">
        <v>82443.75</v>
      </c>
      <c r="D416" s="81">
        <v>62866.078125</v>
      </c>
      <c r="E416" s="81">
        <v>13614.37890625</v>
      </c>
      <c r="F416" s="81">
        <v>5963.29052734375</v>
      </c>
      <c r="G416" s="76"/>
      <c r="H416" s="80">
        <v>13</v>
      </c>
      <c r="J416" s="73" t="str">
        <f>IF(C416&lt;15999,"BUONA",IF(C416&gt;30000,"scarsa","Media"))</f>
        <v>scarsa</v>
      </c>
      <c r="K416" s="82" t="str">
        <f>IF(D416&lt;3499,"BUONA",IF(D416&gt;15000,"scarsa","Media"))</f>
        <v>scarsa</v>
      </c>
      <c r="L416" s="73" t="str">
        <f>IF(E416&lt;9999,"BUONA",IF(E416&gt;12000,"scarsa","Media"))</f>
        <v>scarsa</v>
      </c>
      <c r="M416" s="82" t="str">
        <f>IF(F416&lt;1999,"BUONA",IF(F416&gt;5000,"scarsa","Media"))</f>
        <v>scarsa</v>
      </c>
      <c r="N416" s="70"/>
      <c r="O416" s="77" t="str">
        <f>IF(H416="","z.n.d.",IF(H416&lt;6,"BUONA",IF(H416&gt;9,"scarsa","Media")))</f>
        <v>scarsa</v>
      </c>
    </row>
    <row r="417" spans="1:15" ht="15">
      <c r="A417">
        <v>187</v>
      </c>
      <c r="B417" s="78" t="s">
        <v>551</v>
      </c>
      <c r="C417" s="81">
        <v>68800.2109375</v>
      </c>
      <c r="D417" s="81">
        <v>44549.01171875</v>
      </c>
      <c r="E417" s="81">
        <v>14840.58984375</v>
      </c>
      <c r="F417" s="81">
        <v>9410.611328125</v>
      </c>
      <c r="G417" s="76"/>
      <c r="H417" s="80"/>
      <c r="J417" s="73" t="str">
        <f t="shared" si="30"/>
        <v>scarsa</v>
      </c>
      <c r="K417" s="82" t="str">
        <f t="shared" si="31"/>
        <v>scarsa</v>
      </c>
      <c r="L417" s="73" t="str">
        <f t="shared" si="32"/>
        <v>scarsa</v>
      </c>
      <c r="M417" s="82" t="str">
        <f t="shared" si="33"/>
        <v>scarsa</v>
      </c>
      <c r="N417" s="70"/>
      <c r="O417" s="77" t="str">
        <f t="shared" si="34"/>
        <v>z.n.d.</v>
      </c>
    </row>
    <row r="418" spans="2:8" ht="14.25">
      <c r="B418" s="76"/>
      <c r="C418" s="76"/>
      <c r="D418" s="76"/>
      <c r="E418" s="76"/>
      <c r="F418" s="76"/>
      <c r="G418" s="76"/>
      <c r="H418" s="76"/>
    </row>
    <row r="419" spans="2:8" ht="14.25">
      <c r="B419" s="76"/>
      <c r="C419" s="76"/>
      <c r="D419" s="76"/>
      <c r="E419" s="76"/>
      <c r="F419" s="76"/>
      <c r="G419" s="76"/>
      <c r="H419" s="76"/>
    </row>
    <row r="420" spans="2:8" ht="14.25">
      <c r="B420" s="76"/>
      <c r="C420" s="76"/>
      <c r="D420" s="76"/>
      <c r="E420" s="76"/>
      <c r="F420" s="76"/>
      <c r="G420" s="76"/>
      <c r="H420" s="76"/>
    </row>
  </sheetData>
  <sheetProtection/>
  <autoFilter ref="B1:O420"/>
  <conditionalFormatting sqref="C11:C202">
    <cfRule type="colorScale" priority="133" dxfId="0">
      <colorScale>
        <cfvo type="min" val="0"/>
        <cfvo type="percentile" val="50"/>
        <cfvo type="max"/>
        <color rgb="FF63BE7B"/>
        <color rgb="FFFFEB84"/>
        <color rgb="FFF8696B"/>
      </colorScale>
    </cfRule>
  </conditionalFormatting>
  <conditionalFormatting sqref="D11:D202">
    <cfRule type="colorScale" priority="132" dxfId="0">
      <colorScale>
        <cfvo type="min" val="0"/>
        <cfvo type="percentile" val="50"/>
        <cfvo type="max"/>
        <color rgb="FF63BE7B"/>
        <color rgb="FFFFEB84"/>
        <color rgb="FFF8696B"/>
      </colorScale>
    </cfRule>
  </conditionalFormatting>
  <conditionalFormatting sqref="E11:E202">
    <cfRule type="colorScale" priority="131" dxfId="0">
      <colorScale>
        <cfvo type="min" val="0"/>
        <cfvo type="percentile" val="50"/>
        <cfvo type="max"/>
        <color rgb="FF63BE7B"/>
        <color rgb="FFFFEB84"/>
        <color rgb="FFF8696B"/>
      </colorScale>
    </cfRule>
  </conditionalFormatting>
  <conditionalFormatting sqref="F11:F202">
    <cfRule type="colorScale" priority="130" dxfId="0">
      <colorScale>
        <cfvo type="min" val="0"/>
        <cfvo type="percentile" val="50"/>
        <cfvo type="max"/>
        <color rgb="FF63BE7B"/>
        <color rgb="FFFFEB84"/>
        <color rgb="FFF8696B"/>
      </colorScale>
    </cfRule>
  </conditionalFormatting>
  <conditionalFormatting sqref="H11:H202">
    <cfRule type="colorScale" priority="128" dxfId="0">
      <colorScale>
        <cfvo type="min" val="0"/>
        <cfvo type="percentile" val="50"/>
        <cfvo type="max"/>
        <color rgb="FF63BE7B"/>
        <color rgb="FFFFEB84"/>
        <color rgb="FFF8696B"/>
      </colorScale>
    </cfRule>
  </conditionalFormatting>
  <conditionalFormatting sqref="G206">
    <cfRule type="colorScale" priority="58" dxfId="0">
      <colorScale>
        <cfvo type="min" val="0"/>
        <cfvo type="percentile" val="50"/>
        <cfvo type="max"/>
        <color rgb="FF63BE7B"/>
        <color rgb="FFFFEB84"/>
        <color rgb="FFF8696B"/>
      </colorScale>
    </cfRule>
  </conditionalFormatting>
  <conditionalFormatting sqref="J206">
    <cfRule type="colorScale" priority="24" dxfId="0">
      <colorScale>
        <cfvo type="min" val="0"/>
        <cfvo type="percentile" val="50"/>
        <cfvo type="max"/>
        <color rgb="FF63BE7B"/>
        <color rgb="FFFFEB84"/>
        <color rgb="FFF8696B"/>
      </colorScale>
    </cfRule>
  </conditionalFormatting>
  <conditionalFormatting sqref="H11:H205 H207">
    <cfRule type="colorScale" priority="748" dxfId="0">
      <colorScale>
        <cfvo type="min" val="0"/>
        <cfvo type="percentile" val="50"/>
        <cfvo type="max"/>
        <color rgb="FF63BE7B"/>
        <color rgb="FFFFEB84"/>
        <color rgb="FFF8696B"/>
      </colorScale>
    </cfRule>
  </conditionalFormatting>
  <conditionalFormatting sqref="F11:F205 F207">
    <cfRule type="colorScale" priority="750" dxfId="0">
      <colorScale>
        <cfvo type="min" val="0"/>
        <cfvo type="percentile" val="50"/>
        <cfvo type="max"/>
        <color rgb="FF63BE7B"/>
        <color rgb="FFFFEB84"/>
        <color rgb="FFF8696B"/>
      </colorScale>
    </cfRule>
  </conditionalFormatting>
  <conditionalFormatting sqref="E11:E205 E207">
    <cfRule type="colorScale" priority="752" dxfId="0">
      <colorScale>
        <cfvo type="min" val="0"/>
        <cfvo type="percentile" val="50"/>
        <cfvo type="max"/>
        <color rgb="FF63BE7B"/>
        <color rgb="FFFFEB84"/>
        <color rgb="FFF8696B"/>
      </colorScale>
    </cfRule>
  </conditionalFormatting>
  <conditionalFormatting sqref="D11:D205 D207">
    <cfRule type="colorScale" priority="754" dxfId="0">
      <colorScale>
        <cfvo type="min" val="0"/>
        <cfvo type="percentile" val="50"/>
        <cfvo type="max"/>
        <color rgb="FF63BE7B"/>
        <color rgb="FFFFEB84"/>
        <color rgb="FFF8696B"/>
      </colorScale>
    </cfRule>
  </conditionalFormatting>
  <conditionalFormatting sqref="C11:C205 C207">
    <cfRule type="colorScale" priority="756" dxfId="0">
      <colorScale>
        <cfvo type="min" val="0"/>
        <cfvo type="percentile" val="50"/>
        <cfvo type="max"/>
        <color rgb="FF63BE7B"/>
        <color rgb="FFFFEB84"/>
        <color rgb="FFF8696B"/>
      </colorScale>
    </cfRule>
  </conditionalFormatting>
  <conditionalFormatting sqref="H222:H224 C206:F206 H206 C222:F224">
    <cfRule type="colorScale" priority="1258" dxfId="0">
      <colorScale>
        <cfvo type="min" val="0"/>
        <cfvo type="percentile" val="50"/>
        <cfvo type="max"/>
        <color rgb="FF63BE7B"/>
        <color rgb="FFFFEB84"/>
        <color rgb="FFF8696B"/>
      </colorScale>
    </cfRule>
  </conditionalFormatting>
  <conditionalFormatting sqref="F222:F224 D206 H222:H224 F206 H206 D222:D224">
    <cfRule type="colorScale" priority="1264" dxfId="0">
      <colorScale>
        <cfvo type="min" val="0"/>
        <cfvo type="percentile" val="50"/>
        <cfvo type="max"/>
        <color rgb="FF63BE7B"/>
        <color rgb="FFFFEB84"/>
        <color rgb="FFF8696B"/>
      </colorScale>
    </cfRule>
  </conditionalFormatting>
  <conditionalFormatting sqref="E206 E222:E224">
    <cfRule type="colorScale" priority="1273" dxfId="0">
      <colorScale>
        <cfvo type="min" val="0"/>
        <cfvo type="percentile" val="50"/>
        <cfvo type="max"/>
        <color rgb="FF63BE7B"/>
        <color rgb="FFFFEB84"/>
        <color rgb="FFF8696B"/>
      </colorScale>
    </cfRule>
  </conditionalFormatting>
  <conditionalFormatting sqref="F206 F222:F224">
    <cfRule type="colorScale" priority="1276" dxfId="0">
      <colorScale>
        <cfvo type="min" val="0"/>
        <cfvo type="percentile" val="50"/>
        <cfvo type="max"/>
        <color rgb="FF63BE7B"/>
        <color rgb="FFFFEB84"/>
        <color rgb="FFF8696B"/>
      </colorScale>
    </cfRule>
  </conditionalFormatting>
  <conditionalFormatting sqref="H206 H222:H224">
    <cfRule type="colorScale" priority="1279" dxfId="0">
      <colorScale>
        <cfvo type="min" val="0"/>
        <cfvo type="percentile" val="50"/>
        <cfvo type="max"/>
        <color rgb="FF63BE7B"/>
        <color rgb="FFFFEB84"/>
        <color rgb="FFF8696B"/>
      </colorScale>
    </cfRule>
  </conditionalFormatting>
  <conditionalFormatting sqref="D206 D222:D224">
    <cfRule type="colorScale" priority="1282" dxfId="0">
      <colorScale>
        <cfvo type="min" val="0"/>
        <cfvo type="percentile" val="50"/>
        <cfvo type="max"/>
        <color rgb="FF63BE7B"/>
        <color rgb="FFFFEB84"/>
        <color rgb="FFF8696B"/>
      </colorScale>
    </cfRule>
  </conditionalFormatting>
  <conditionalFormatting sqref="C206:F206 C222:F224">
    <cfRule type="colorScale" priority="1285" dxfId="0">
      <colorScale>
        <cfvo type="min" val="0"/>
        <cfvo type="percentile" val="50"/>
        <cfvo type="max"/>
        <color rgb="FF63BE7B"/>
        <color rgb="FFFFEB84"/>
        <color rgb="FFF8696B"/>
      </colorScale>
    </cfRule>
  </conditionalFormatting>
  <conditionalFormatting sqref="N206 N223:N224 N226:N417">
    <cfRule type="colorScale" priority="1299" dxfId="0">
      <colorScale>
        <cfvo type="min" val="0"/>
        <cfvo type="percentile" val="50"/>
        <cfvo type="max"/>
        <color rgb="FF63BE7B"/>
        <color rgb="FFFFEB84"/>
        <color rgb="FFF8696B"/>
      </colorScale>
    </cfRule>
  </conditionalFormatting>
  <conditionalFormatting sqref="H206 H208:H224">
    <cfRule type="colorScale" priority="1573" dxfId="0">
      <colorScale>
        <cfvo type="min" val="0"/>
        <cfvo type="percentile" val="50"/>
        <cfvo type="max"/>
        <color rgb="FF63BE7B"/>
        <color rgb="FFFFEB84"/>
        <color rgb="FFF8696B"/>
      </colorScale>
    </cfRule>
  </conditionalFormatting>
  <conditionalFormatting sqref="F206 F208:F224">
    <cfRule type="colorScale" priority="1576" dxfId="0">
      <colorScale>
        <cfvo type="min" val="0"/>
        <cfvo type="percentile" val="50"/>
        <cfvo type="max"/>
        <color rgb="FF63BE7B"/>
        <color rgb="FFFFEB84"/>
        <color rgb="FFF8696B"/>
      </colorScale>
    </cfRule>
  </conditionalFormatting>
  <conditionalFormatting sqref="E206 E208:E224">
    <cfRule type="colorScale" priority="1579" dxfId="0">
      <colorScale>
        <cfvo type="min" val="0"/>
        <cfvo type="percentile" val="50"/>
        <cfvo type="max"/>
        <color rgb="FF63BE7B"/>
        <color rgb="FFFFEB84"/>
        <color rgb="FFF8696B"/>
      </colorScale>
    </cfRule>
  </conditionalFormatting>
  <conditionalFormatting sqref="D206 D208:D224">
    <cfRule type="colorScale" priority="1582" dxfId="0">
      <colorScale>
        <cfvo type="min" val="0"/>
        <cfvo type="percentile" val="50"/>
        <cfvo type="max"/>
        <color rgb="FF63BE7B"/>
        <color rgb="FFFFEB84"/>
        <color rgb="FFF8696B"/>
      </colorScale>
    </cfRule>
  </conditionalFormatting>
  <conditionalFormatting sqref="C206 C208:C224">
    <cfRule type="colorScale" priority="1585" dxfId="0">
      <colorScale>
        <cfvo type="min" val="0"/>
        <cfvo type="percentile" val="50"/>
        <cfvo type="max"/>
        <color rgb="FF63BE7B"/>
        <color rgb="FFFFEB84"/>
        <color rgb="FFF8696B"/>
      </colorScale>
    </cfRule>
  </conditionalFormatting>
  <conditionalFormatting sqref="H11:H224">
    <cfRule type="colorScale" priority="1588" dxfId="0">
      <colorScale>
        <cfvo type="min" val="0"/>
        <cfvo type="percentile" val="50"/>
        <cfvo type="max"/>
        <color rgb="FF63BE7B"/>
        <color rgb="FFFFEB84"/>
        <color rgb="FFF8696B"/>
      </colorScale>
    </cfRule>
  </conditionalFormatting>
  <conditionalFormatting sqref="F11:F224">
    <cfRule type="colorScale" priority="1590" dxfId="0">
      <colorScale>
        <cfvo type="min" val="0"/>
        <cfvo type="percentile" val="50"/>
        <cfvo type="max"/>
        <color rgb="FF63BE7B"/>
        <color rgb="FFFFEB84"/>
        <color rgb="FFF8696B"/>
      </colorScale>
    </cfRule>
  </conditionalFormatting>
  <conditionalFormatting sqref="E11:E224">
    <cfRule type="colorScale" priority="1592" dxfId="0">
      <colorScale>
        <cfvo type="min" val="0"/>
        <cfvo type="percentile" val="50"/>
        <cfvo type="max"/>
        <color rgb="FF63BE7B"/>
        <color rgb="FFFFEB84"/>
        <color rgb="FFF8696B"/>
      </colorScale>
    </cfRule>
  </conditionalFormatting>
  <conditionalFormatting sqref="D11:D224">
    <cfRule type="colorScale" priority="1594" dxfId="0">
      <colorScale>
        <cfvo type="min" val="0"/>
        <cfvo type="percentile" val="50"/>
        <cfvo type="max"/>
        <color rgb="FF63BE7B"/>
        <color rgb="FFFFEB84"/>
        <color rgb="FFF8696B"/>
      </colorScale>
    </cfRule>
  </conditionalFormatting>
  <conditionalFormatting sqref="C11:C224">
    <cfRule type="colorScale" priority="1596" dxfId="0">
      <colorScale>
        <cfvo type="min" val="0"/>
        <cfvo type="percentile" val="50"/>
        <cfvo type="max"/>
        <color rgb="FF63BE7B"/>
        <color rgb="FFFFEB84"/>
        <color rgb="FFF8696B"/>
      </colorScale>
    </cfRule>
  </conditionalFormatting>
  <conditionalFormatting sqref="N206 N208:N224 N226:N417">
    <cfRule type="colorScale" priority="1598" dxfId="0">
      <colorScale>
        <cfvo type="min" val="0"/>
        <cfvo type="percentile" val="50"/>
        <cfvo type="max"/>
        <color rgb="FF63BE7B"/>
        <color rgb="FFFFEB84"/>
        <color rgb="FFF8696B"/>
      </colorScale>
    </cfRule>
  </conditionalFormatting>
  <conditionalFormatting sqref="E208:E224">
    <cfRule type="colorScale" priority="15" dxfId="0">
      <colorScale>
        <cfvo type="min" val="0"/>
        <cfvo type="percentile" val="50"/>
        <cfvo type="max"/>
        <color rgb="FF63BE7B"/>
        <color rgb="FFFFEB84"/>
        <color rgb="FFF8696B"/>
      </colorScale>
    </cfRule>
  </conditionalFormatting>
  <conditionalFormatting sqref="F19:F224">
    <cfRule type="colorScale" priority="1603" dxfId="0">
      <colorScale>
        <cfvo type="min" val="0"/>
        <cfvo type="percentile" val="50"/>
        <cfvo type="max"/>
        <color rgb="FF63BE7B"/>
        <color rgb="FFFFEB84"/>
        <color rgb="FFF8696B"/>
      </colorScale>
    </cfRule>
  </conditionalFormatting>
  <conditionalFormatting sqref="C19:C224">
    <cfRule type="colorScale" priority="1605" dxfId="0">
      <colorScale>
        <cfvo type="min" val="0"/>
        <cfvo type="percentile" val="50"/>
        <cfvo type="max"/>
        <color rgb="FF63BE7B"/>
        <color rgb="FFFFEB84"/>
        <color rgb="FFF8696B"/>
      </colorScale>
    </cfRule>
  </conditionalFormatting>
  <conditionalFormatting sqref="D208:D224">
    <cfRule type="colorScale" priority="16" dxfId="0">
      <colorScale>
        <cfvo type="min" val="0"/>
        <cfvo type="percentile" val="50"/>
        <cfvo type="max"/>
        <color rgb="FF63BE7B"/>
        <color rgb="FFFFEB84"/>
        <color rgb="FFF8696B"/>
      </colorScale>
    </cfRule>
  </conditionalFormatting>
  <conditionalFormatting sqref="E19:E224">
    <cfRule type="colorScale" priority="1609" dxfId="0">
      <colorScale>
        <cfvo type="min" val="0"/>
        <cfvo type="percentile" val="50"/>
        <cfvo type="max"/>
        <color rgb="FF63BE7B"/>
        <color rgb="FFFFEB84"/>
        <color rgb="FFF8696B"/>
      </colorScale>
    </cfRule>
  </conditionalFormatting>
  <conditionalFormatting sqref="C208:C224">
    <cfRule type="colorScale" priority="17" dxfId="0">
      <colorScale>
        <cfvo type="min" val="0"/>
        <cfvo type="percentile" val="50"/>
        <cfvo type="max"/>
        <color rgb="FF63BE7B"/>
        <color rgb="FFFFEB84"/>
        <color rgb="FFF8696B"/>
      </colorScale>
    </cfRule>
  </conditionalFormatting>
  <conditionalFormatting sqref="F208:F224">
    <cfRule type="colorScale" priority="14" dxfId="0">
      <colorScale>
        <cfvo type="min" val="0"/>
        <cfvo type="percentile" val="50"/>
        <cfvo type="max"/>
        <color rgb="FF63BE7B"/>
        <color rgb="FFFFEB84"/>
        <color rgb="FFF8696B"/>
      </colorScale>
    </cfRule>
  </conditionalFormatting>
  <conditionalFormatting sqref="H208:H224">
    <cfRule type="colorScale" priority="13" dxfId="0">
      <colorScale>
        <cfvo type="min" val="0"/>
        <cfvo type="percentile" val="50"/>
        <cfvo type="max"/>
        <color rgb="FF63BE7B"/>
        <color rgb="FFFFEB84"/>
        <color rgb="FFF8696B"/>
      </colorScale>
    </cfRule>
  </conditionalFormatting>
  <conditionalFormatting sqref="J205">
    <cfRule type="colorScale" priority="12" dxfId="0">
      <colorScale>
        <cfvo type="min" val="0"/>
        <cfvo type="percentile" val="50"/>
        <cfvo type="max"/>
        <color rgb="FF63BE7B"/>
        <color rgb="FFFFEB84"/>
        <color rgb="FFF8696B"/>
      </colorScale>
    </cfRule>
  </conditionalFormatting>
  <conditionalFormatting sqref="J205">
    <cfRule type="colorScale" priority="11" dxfId="0">
      <colorScale>
        <cfvo type="min" val="0"/>
        <cfvo type="percentile" val="50"/>
        <cfvo type="max"/>
        <color rgb="FF63BE7B"/>
        <color rgb="FFFFEB84"/>
        <color rgb="FFF8696B"/>
      </colorScale>
    </cfRule>
  </conditionalFormatting>
  <conditionalFormatting sqref="J205">
    <cfRule type="colorScale" priority="10" dxfId="0">
      <colorScale>
        <cfvo type="min" val="0"/>
        <cfvo type="percentile" val="50"/>
        <cfvo type="max"/>
        <color rgb="FF63BE7B"/>
        <color rgb="FFFFEB84"/>
        <color rgb="FFF8696B"/>
      </colorScale>
    </cfRule>
  </conditionalFormatting>
  <conditionalFormatting sqref="J205">
    <cfRule type="colorScale" priority="9" dxfId="0">
      <colorScale>
        <cfvo type="min" val="0"/>
        <cfvo type="percentile" val="50"/>
        <cfvo type="max"/>
        <color rgb="FF63BE7B"/>
        <color rgb="FFFFEB84"/>
        <color rgb="FFF8696B"/>
      </colorScale>
    </cfRule>
  </conditionalFormatting>
  <conditionalFormatting sqref="J205">
    <cfRule type="colorScale" priority="8" dxfId="0">
      <colorScale>
        <cfvo type="min" val="0"/>
        <cfvo type="percentile" val="50"/>
        <cfvo type="max"/>
        <color rgb="FF63BE7B"/>
        <color rgb="FFFFEB84"/>
        <color rgb="FFF8696B"/>
      </colorScale>
    </cfRule>
  </conditionalFormatting>
  <conditionalFormatting sqref="J205">
    <cfRule type="colorScale" priority="7" dxfId="0">
      <colorScale>
        <cfvo type="min" val="0"/>
        <cfvo type="percentile" val="50"/>
        <cfvo type="max"/>
        <color rgb="FF63BE7B"/>
        <color rgb="FFFFEB84"/>
        <color rgb="FFF8696B"/>
      </colorScale>
    </cfRule>
  </conditionalFormatting>
  <conditionalFormatting sqref="C226:C417">
    <cfRule type="colorScale" priority="6" dxfId="0">
      <colorScale>
        <cfvo type="min" val="0"/>
        <cfvo type="percentile" val="50"/>
        <cfvo type="max"/>
        <color rgb="FF63BE7B"/>
        <color rgb="FFFFEB84"/>
        <color rgb="FFF8696B"/>
      </colorScale>
    </cfRule>
  </conditionalFormatting>
  <conditionalFormatting sqref="D226:D417">
    <cfRule type="colorScale" priority="5" dxfId="0">
      <colorScale>
        <cfvo type="min" val="0"/>
        <cfvo type="percentile" val="50"/>
        <cfvo type="max"/>
        <color rgb="FF63BE7B"/>
        <color rgb="FFFFEB84"/>
        <color rgb="FFF8696B"/>
      </colorScale>
    </cfRule>
  </conditionalFormatting>
  <conditionalFormatting sqref="E226:E417">
    <cfRule type="colorScale" priority="4" dxfId="0">
      <colorScale>
        <cfvo type="min" val="0"/>
        <cfvo type="percentile" val="50"/>
        <cfvo type="max"/>
        <color rgb="FF63BE7B"/>
        <color rgb="FFFFEB84"/>
        <color rgb="FFF8696B"/>
      </colorScale>
    </cfRule>
  </conditionalFormatting>
  <conditionalFormatting sqref="F226:F417">
    <cfRule type="colorScale" priority="1" dxfId="0">
      <colorScale>
        <cfvo type="min" val="0"/>
        <cfvo type="percentile" val="50"/>
        <cfvo type="max"/>
        <color rgb="FF63BE7B"/>
        <color rgb="FFFFEB84"/>
        <color rgb="FFF8696B"/>
      </colorScale>
    </cfRule>
  </conditionalFormatting>
  <conditionalFormatting sqref="H226:H417">
    <cfRule type="colorScale" priority="2" dxfId="0">
      <colorScale>
        <cfvo type="min" val="0"/>
        <cfvo type="percentile" val="50"/>
        <cfvo type="max"/>
        <color rgb="FF63BE7B"/>
        <color rgb="FFFFEB84"/>
        <color rgb="FFF8696B"/>
      </colorScale>
    </cfRule>
  </conditionalFormatting>
  <hyperlinks>
    <hyperlink ref="E1" r:id="rId1" display="http://www.who.int/healthinfo/global_burden_disease/estimates_country/en/index.html"/>
  </hyperlinks>
  <printOptions/>
  <pageMargins left="0.7" right="0.7" top="0.75" bottom="0.75" header="0.3" footer="0.3"/>
  <pageSetup orientation="portrait" paperSize="9" r:id="rId2"/>
</worksheet>
</file>

<file path=xl/worksheets/sheet2.xml><?xml version="1.0" encoding="utf-8"?>
<worksheet xmlns="http://schemas.openxmlformats.org/spreadsheetml/2006/main" xmlns:r="http://schemas.openxmlformats.org/officeDocument/2006/relationships">
  <dimension ref="A1:I431"/>
  <sheetViews>
    <sheetView zoomScalePageLayoutView="0" workbookViewId="0" topLeftCell="A1">
      <selection activeCell="B1" sqref="B1"/>
    </sheetView>
  </sheetViews>
  <sheetFormatPr defaultColWidth="9.140625" defaultRowHeight="15"/>
  <cols>
    <col min="1" max="1" width="2.00390625" style="0" bestFit="1" customWidth="1"/>
    <col min="2" max="2" width="9.57421875" style="0" customWidth="1"/>
    <col min="3" max="3" width="6.421875" style="0" customWidth="1"/>
    <col min="4" max="4" width="25.421875" style="0" bestFit="1" customWidth="1"/>
    <col min="5" max="5" width="10.7109375" style="5" bestFit="1" customWidth="1"/>
    <col min="6" max="7" width="9.7109375" style="5" bestFit="1" customWidth="1"/>
    <col min="8" max="8" width="10.28125" style="5" customWidth="1"/>
    <col min="9" max="9" width="11.28125" style="0" customWidth="1"/>
  </cols>
  <sheetData>
    <row r="1" ht="15">
      <c r="B1" s="4" t="s">
        <v>9</v>
      </c>
    </row>
    <row r="2" ht="15"/>
    <row r="3" ht="31.5">
      <c r="B3" s="3" t="s">
        <v>8</v>
      </c>
    </row>
    <row r="4" spans="2:8" ht="75" customHeight="1">
      <c r="B4" s="83" t="s">
        <v>10</v>
      </c>
      <c r="C4" s="83"/>
      <c r="D4" s="83"/>
      <c r="E4" s="83"/>
      <c r="F4" s="83"/>
      <c r="G4" s="83"/>
      <c r="H4" s="2"/>
    </row>
    <row r="5" spans="2:8" ht="15">
      <c r="B5" s="2"/>
      <c r="C5" s="2"/>
      <c r="D5" s="2"/>
      <c r="E5" s="2"/>
      <c r="F5" s="2"/>
      <c r="G5" s="2"/>
      <c r="H5" s="2"/>
    </row>
    <row r="6" ht="23.25">
      <c r="B6" s="1" t="s">
        <v>11</v>
      </c>
    </row>
    <row r="7" ht="15"/>
    <row r="8" spans="2:9" ht="45">
      <c r="B8" s="11"/>
      <c r="C8" s="11" t="s">
        <v>12</v>
      </c>
      <c r="D8" s="11" t="s">
        <v>2</v>
      </c>
      <c r="E8" s="12" t="s">
        <v>13</v>
      </c>
      <c r="F8" s="12" t="s">
        <v>14</v>
      </c>
      <c r="G8" s="12" t="s">
        <v>15</v>
      </c>
      <c r="H8" s="12"/>
      <c r="I8" s="11" t="s">
        <v>607</v>
      </c>
    </row>
    <row r="9" ht="15"/>
    <row r="10" spans="3:9" ht="15">
      <c r="C10">
        <v>1</v>
      </c>
      <c r="D10" t="s">
        <v>379</v>
      </c>
      <c r="E10" s="13" t="s">
        <v>19</v>
      </c>
      <c r="F10" s="13" t="s">
        <v>20</v>
      </c>
      <c r="G10" s="13" t="s">
        <v>21</v>
      </c>
      <c r="I10">
        <f>VLOOKUP(D10,Spese!C:D,2,FALSE)</f>
        <v>9</v>
      </c>
    </row>
    <row r="11" spans="3:9" ht="15">
      <c r="C11">
        <v>2</v>
      </c>
      <c r="D11" t="s">
        <v>380</v>
      </c>
      <c r="E11" s="13" t="s">
        <v>22</v>
      </c>
      <c r="F11" s="13" t="s">
        <v>20</v>
      </c>
      <c r="G11" s="13" t="s">
        <v>23</v>
      </c>
      <c r="I11">
        <f>VLOOKUP(D11,Spese!C:D,2,FALSE)</f>
        <v>5</v>
      </c>
    </row>
    <row r="12" spans="3:9" ht="15">
      <c r="C12">
        <v>3</v>
      </c>
      <c r="D12" t="s">
        <v>381</v>
      </c>
      <c r="E12" s="13" t="s">
        <v>24</v>
      </c>
      <c r="F12" s="13" t="s">
        <v>25</v>
      </c>
      <c r="G12" s="13" t="s">
        <v>26</v>
      </c>
      <c r="I12" t="e">
        <f>VLOOKUP(D12,Spese!C:D,2,FALSE)</f>
        <v>#N/A</v>
      </c>
    </row>
    <row r="13" spans="3:9" ht="15">
      <c r="C13">
        <v>4</v>
      </c>
      <c r="D13" t="s">
        <v>382</v>
      </c>
      <c r="E13" s="13" t="s">
        <v>27</v>
      </c>
      <c r="F13" s="13" t="s">
        <v>28</v>
      </c>
      <c r="G13" s="13" t="s">
        <v>29</v>
      </c>
      <c r="I13">
        <f>VLOOKUP(D13,Spese!C:D,2,FALSE)</f>
        <v>4</v>
      </c>
    </row>
    <row r="14" spans="3:9" ht="15">
      <c r="C14">
        <v>5</v>
      </c>
      <c r="D14" t="s">
        <v>383</v>
      </c>
      <c r="E14" s="13" t="s">
        <v>30</v>
      </c>
      <c r="F14" s="13" t="s">
        <v>31</v>
      </c>
      <c r="G14" s="13" t="s">
        <v>32</v>
      </c>
      <c r="I14">
        <f>VLOOKUP(D14,Spese!C:D,2,FALSE)</f>
        <v>11</v>
      </c>
    </row>
    <row r="15" spans="3:9" ht="15">
      <c r="C15">
        <v>6</v>
      </c>
      <c r="D15" t="s">
        <v>384</v>
      </c>
      <c r="E15" s="13" t="s">
        <v>33</v>
      </c>
      <c r="F15" s="13" t="s">
        <v>34</v>
      </c>
      <c r="G15" s="13" t="s">
        <v>29</v>
      </c>
      <c r="I15">
        <f>VLOOKUP(D15,Spese!C:D,2,FALSE)</f>
        <v>9</v>
      </c>
    </row>
    <row r="16" spans="3:9" ht="15">
      <c r="C16">
        <v>7</v>
      </c>
      <c r="D16" t="s">
        <v>385</v>
      </c>
      <c r="E16" s="13" t="s">
        <v>33</v>
      </c>
      <c r="F16" s="13" t="s">
        <v>35</v>
      </c>
      <c r="G16" s="13" t="s">
        <v>36</v>
      </c>
      <c r="I16">
        <f>VLOOKUP(D16,Spese!C:D,2,FALSE)</f>
        <v>10</v>
      </c>
    </row>
    <row r="17" spans="3:9" ht="15">
      <c r="C17">
        <v>8</v>
      </c>
      <c r="D17" t="s">
        <v>386</v>
      </c>
      <c r="E17" s="13" t="s">
        <v>37</v>
      </c>
      <c r="F17" s="13" t="s">
        <v>38</v>
      </c>
      <c r="G17" s="13" t="s">
        <v>39</v>
      </c>
      <c r="I17">
        <f>VLOOKUP(D17,Spese!C:D,2,FALSE)</f>
        <v>10</v>
      </c>
    </row>
    <row r="18" spans="3:9" ht="15">
      <c r="C18">
        <v>9</v>
      </c>
      <c r="D18" t="s">
        <v>387</v>
      </c>
      <c r="E18" s="13" t="s">
        <v>37</v>
      </c>
      <c r="F18" s="13" t="s">
        <v>38</v>
      </c>
      <c r="G18" s="13" t="s">
        <v>39</v>
      </c>
      <c r="I18" t="e">
        <f>VLOOKUP(D18,Spese!C:D,2,FALSE)</f>
        <v>#N/A</v>
      </c>
    </row>
    <row r="19" spans="3:9" ht="15">
      <c r="C19">
        <v>10</v>
      </c>
      <c r="D19" t="s">
        <v>388</v>
      </c>
      <c r="E19" s="13" t="s">
        <v>37</v>
      </c>
      <c r="F19" s="13" t="s">
        <v>40</v>
      </c>
      <c r="G19" s="13" t="s">
        <v>41</v>
      </c>
      <c r="I19">
        <f>VLOOKUP(D19,Spese!C:D,2,FALSE)</f>
        <v>4</v>
      </c>
    </row>
    <row r="20" spans="3:9" ht="15">
      <c r="C20">
        <v>11</v>
      </c>
      <c r="D20" t="s">
        <v>389</v>
      </c>
      <c r="E20" s="13" t="s">
        <v>37</v>
      </c>
      <c r="F20" s="13" t="s">
        <v>42</v>
      </c>
      <c r="G20" s="13" t="s">
        <v>43</v>
      </c>
      <c r="I20">
        <f>VLOOKUP(D20,Spese!C:D,2,FALSE)</f>
        <v>10</v>
      </c>
    </row>
    <row r="21" spans="3:9" ht="15">
      <c r="C21">
        <v>12</v>
      </c>
      <c r="D21" t="s">
        <v>390</v>
      </c>
      <c r="E21" s="13" t="s">
        <v>44</v>
      </c>
      <c r="F21" s="13" t="s">
        <v>45</v>
      </c>
      <c r="G21" s="13" t="s">
        <v>46</v>
      </c>
      <c r="I21">
        <f>VLOOKUP(D21,Spese!C:D,2,FALSE)</f>
        <v>11</v>
      </c>
    </row>
    <row r="22" spans="3:9" ht="15">
      <c r="C22">
        <v>13</v>
      </c>
      <c r="D22" t="s">
        <v>391</v>
      </c>
      <c r="E22" s="13" t="s">
        <v>25</v>
      </c>
      <c r="F22" s="13" t="s">
        <v>47</v>
      </c>
      <c r="G22" s="13" t="s">
        <v>48</v>
      </c>
      <c r="I22">
        <f>VLOOKUP(D22,Spese!C:D,2,FALSE)</f>
        <v>10</v>
      </c>
    </row>
    <row r="23" spans="3:9" ht="15">
      <c r="C23">
        <v>14</v>
      </c>
      <c r="D23" t="s">
        <v>392</v>
      </c>
      <c r="E23" s="13" t="s">
        <v>25</v>
      </c>
      <c r="F23" s="13" t="s">
        <v>49</v>
      </c>
      <c r="G23" s="13" t="s">
        <v>50</v>
      </c>
      <c r="I23">
        <f>VLOOKUP(D23,Spese!C:D,2,FALSE)</f>
        <v>10</v>
      </c>
    </row>
    <row r="24" spans="3:9" ht="15">
      <c r="C24">
        <v>15</v>
      </c>
      <c r="D24" t="s">
        <v>393</v>
      </c>
      <c r="E24" s="13" t="s">
        <v>51</v>
      </c>
      <c r="F24" s="13" t="s">
        <v>52</v>
      </c>
      <c r="G24" s="13" t="s">
        <v>53</v>
      </c>
      <c r="I24" t="e">
        <f>VLOOKUP(D24,Spese!C:D,2,FALSE)</f>
        <v>#N/A</v>
      </c>
    </row>
    <row r="25" spans="3:9" ht="15">
      <c r="C25">
        <v>16</v>
      </c>
      <c r="D25" t="s">
        <v>394</v>
      </c>
      <c r="E25" s="13" t="s">
        <v>54</v>
      </c>
      <c r="F25" s="13" t="s">
        <v>55</v>
      </c>
      <c r="G25" s="13" t="s">
        <v>56</v>
      </c>
      <c r="I25">
        <f>VLOOKUP(D25,Spese!C:D,2,FALSE)</f>
        <v>11</v>
      </c>
    </row>
    <row r="26" spans="3:9" ht="15">
      <c r="C26">
        <v>17</v>
      </c>
      <c r="D26" t="s">
        <v>395</v>
      </c>
      <c r="E26" s="13" t="s">
        <v>54</v>
      </c>
      <c r="F26" s="13" t="s">
        <v>45</v>
      </c>
      <c r="G26" s="13" t="s">
        <v>53</v>
      </c>
      <c r="I26">
        <f>VLOOKUP(D26,Spese!C:D,2,FALSE)</f>
        <v>11</v>
      </c>
    </row>
    <row r="27" spans="3:9" ht="15">
      <c r="C27">
        <v>18</v>
      </c>
      <c r="D27" t="s">
        <v>396</v>
      </c>
      <c r="E27" s="13" t="s">
        <v>57</v>
      </c>
      <c r="F27" s="13" t="s">
        <v>58</v>
      </c>
      <c r="G27" s="13" t="s">
        <v>59</v>
      </c>
      <c r="I27" t="e">
        <f>VLOOKUP(D27,Spese!C:D,2,FALSE)</f>
        <v>#N/A</v>
      </c>
    </row>
    <row r="28" spans="3:9" ht="15">
      <c r="C28">
        <v>19</v>
      </c>
      <c r="D28" t="s">
        <v>397</v>
      </c>
      <c r="E28" s="13" t="s">
        <v>57</v>
      </c>
      <c r="F28" s="13" t="s">
        <v>40</v>
      </c>
      <c r="G28" s="13" t="s">
        <v>53</v>
      </c>
      <c r="I28">
        <f>VLOOKUP(D28,Spese!C:D,2,FALSE)</f>
        <v>7</v>
      </c>
    </row>
    <row r="29" spans="3:9" ht="15">
      <c r="C29">
        <v>20</v>
      </c>
      <c r="D29" t="s">
        <v>398</v>
      </c>
      <c r="E29" s="13" t="s">
        <v>60</v>
      </c>
      <c r="F29" s="13" t="s">
        <v>58</v>
      </c>
      <c r="G29" s="13" t="s">
        <v>59</v>
      </c>
      <c r="I29">
        <f>VLOOKUP(D29,Spese!C:D,2,FALSE)</f>
        <v>12</v>
      </c>
    </row>
    <row r="30" spans="3:9" ht="15">
      <c r="C30">
        <v>21</v>
      </c>
      <c r="D30" t="s">
        <v>399</v>
      </c>
      <c r="E30" s="13" t="s">
        <v>60</v>
      </c>
      <c r="F30" s="13" t="s">
        <v>61</v>
      </c>
      <c r="G30" s="13" t="s">
        <v>62</v>
      </c>
      <c r="I30">
        <f>VLOOKUP(D30,Spese!C:D,2,FALSE)</f>
        <v>17</v>
      </c>
    </row>
    <row r="31" spans="3:9" ht="15">
      <c r="C31">
        <v>22</v>
      </c>
      <c r="D31" t="s">
        <v>400</v>
      </c>
      <c r="E31" s="13" t="s">
        <v>60</v>
      </c>
      <c r="F31" s="13" t="s">
        <v>63</v>
      </c>
      <c r="G31" s="13" t="s">
        <v>64</v>
      </c>
      <c r="I31">
        <f>VLOOKUP(D31,Spese!C:D,2,FALSE)</f>
        <v>9</v>
      </c>
    </row>
    <row r="32" spans="3:9" ht="15">
      <c r="C32">
        <v>23</v>
      </c>
      <c r="D32" t="s">
        <v>401</v>
      </c>
      <c r="E32" s="13" t="s">
        <v>60</v>
      </c>
      <c r="F32" s="13" t="s">
        <v>58</v>
      </c>
      <c r="G32" s="13" t="s">
        <v>65</v>
      </c>
      <c r="I32">
        <f>VLOOKUP(D32,Spese!C:D,2,FALSE)</f>
        <v>8</v>
      </c>
    </row>
    <row r="33" spans="3:9" ht="15">
      <c r="C33">
        <v>24</v>
      </c>
      <c r="D33" t="s">
        <v>402</v>
      </c>
      <c r="E33" s="13" t="s">
        <v>60</v>
      </c>
      <c r="F33" s="13" t="s">
        <v>66</v>
      </c>
      <c r="G33" s="13" t="s">
        <v>26</v>
      </c>
      <c r="I33" t="e">
        <f>VLOOKUP(D33,Spese!C:D,2,FALSE)</f>
        <v>#N/A</v>
      </c>
    </row>
    <row r="34" spans="3:9" ht="15">
      <c r="C34">
        <v>25</v>
      </c>
      <c r="D34" t="s">
        <v>403</v>
      </c>
      <c r="E34" s="13" t="s">
        <v>20</v>
      </c>
      <c r="F34" s="13" t="s">
        <v>67</v>
      </c>
      <c r="G34" s="13" t="s">
        <v>68</v>
      </c>
      <c r="I34">
        <f>VLOOKUP(D34,Spese!C:D,2,FALSE)</f>
        <v>12</v>
      </c>
    </row>
    <row r="35" spans="3:9" ht="15">
      <c r="C35">
        <v>26</v>
      </c>
      <c r="D35" t="s">
        <v>404</v>
      </c>
      <c r="E35" s="13" t="s">
        <v>69</v>
      </c>
      <c r="F35" s="13" t="s">
        <v>70</v>
      </c>
      <c r="G35" s="13" t="s">
        <v>48</v>
      </c>
      <c r="I35" t="e">
        <f>VLOOKUP(D35,Spese!C:D,2,FALSE)</f>
        <v>#N/A</v>
      </c>
    </row>
    <row r="36" spans="3:9" ht="15">
      <c r="C36">
        <v>27</v>
      </c>
      <c r="D36" t="s">
        <v>378</v>
      </c>
      <c r="E36" s="13" t="s">
        <v>28</v>
      </c>
      <c r="F36" s="13" t="s">
        <v>71</v>
      </c>
      <c r="G36" s="13" t="s">
        <v>72</v>
      </c>
      <c r="I36" t="e">
        <f>VLOOKUP(D36,Spese!C:D,2,FALSE)</f>
        <v>#N/A</v>
      </c>
    </row>
    <row r="37" spans="3:9" ht="15">
      <c r="C37">
        <v>28</v>
      </c>
      <c r="D37" t="s">
        <v>405</v>
      </c>
      <c r="E37" s="13" t="s">
        <v>28</v>
      </c>
      <c r="F37" s="13" t="s">
        <v>58</v>
      </c>
      <c r="G37" s="13" t="s">
        <v>64</v>
      </c>
      <c r="I37" t="e">
        <f>VLOOKUP(D37,Spese!C:D,2,FALSE)</f>
        <v>#N/A</v>
      </c>
    </row>
    <row r="38" spans="3:9" ht="15">
      <c r="C38">
        <v>29</v>
      </c>
      <c r="D38" t="s">
        <v>406</v>
      </c>
      <c r="E38" s="13" t="s">
        <v>31</v>
      </c>
      <c r="F38" s="13" t="s">
        <v>58</v>
      </c>
      <c r="G38" s="13" t="s">
        <v>62</v>
      </c>
      <c r="I38">
        <f>VLOOKUP(D38,Spese!C:D,2,FALSE)</f>
        <v>8</v>
      </c>
    </row>
    <row r="39" spans="3:9" ht="15">
      <c r="C39">
        <v>30</v>
      </c>
      <c r="D39" t="s">
        <v>407</v>
      </c>
      <c r="E39" s="13" t="s">
        <v>73</v>
      </c>
      <c r="F39" s="13" t="s">
        <v>58</v>
      </c>
      <c r="G39" s="13" t="s">
        <v>74</v>
      </c>
      <c r="I39">
        <f>VLOOKUP(D39,Spese!C:D,2,FALSE)</f>
        <v>11</v>
      </c>
    </row>
    <row r="40" spans="3:9" ht="15">
      <c r="C40">
        <v>31</v>
      </c>
      <c r="D40" t="s">
        <v>408</v>
      </c>
      <c r="E40" s="13" t="s">
        <v>35</v>
      </c>
      <c r="F40" s="13" t="s">
        <v>75</v>
      </c>
      <c r="G40" s="13" t="s">
        <v>76</v>
      </c>
      <c r="I40" t="e">
        <f>VLOOKUP(D40,Spese!C:D,2,FALSE)</f>
        <v>#N/A</v>
      </c>
    </row>
    <row r="41" spans="3:9" ht="15">
      <c r="C41">
        <v>32</v>
      </c>
      <c r="D41" t="s">
        <v>409</v>
      </c>
      <c r="E41" s="13" t="s">
        <v>35</v>
      </c>
      <c r="F41" s="13" t="s">
        <v>77</v>
      </c>
      <c r="G41" s="13" t="s">
        <v>64</v>
      </c>
      <c r="I41">
        <f>VLOOKUP(D41,Spese!C:D,2,FALSE)</f>
        <v>4</v>
      </c>
    </row>
    <row r="42" spans="3:9" ht="15">
      <c r="C42">
        <v>33</v>
      </c>
      <c r="D42" t="s">
        <v>410</v>
      </c>
      <c r="E42" s="13" t="s">
        <v>35</v>
      </c>
      <c r="F42" s="13" t="s">
        <v>63</v>
      </c>
      <c r="G42" s="13" t="s">
        <v>72</v>
      </c>
      <c r="I42">
        <f>VLOOKUP(D42,Spese!C:D,2,FALSE)</f>
        <v>3</v>
      </c>
    </row>
    <row r="43" spans="3:9" ht="15">
      <c r="C43">
        <v>34</v>
      </c>
      <c r="D43" t="s">
        <v>411</v>
      </c>
      <c r="E43" s="13" t="s">
        <v>78</v>
      </c>
      <c r="F43" s="13" t="s">
        <v>79</v>
      </c>
      <c r="G43" s="13" t="s">
        <v>48</v>
      </c>
      <c r="I43">
        <f>VLOOKUP(D43,Spese!C:D,2,FALSE)</f>
        <v>7</v>
      </c>
    </row>
    <row r="44" spans="3:9" ht="15">
      <c r="C44">
        <v>35</v>
      </c>
      <c r="D44" t="s">
        <v>412</v>
      </c>
      <c r="E44" s="13" t="s">
        <v>78</v>
      </c>
      <c r="F44" s="13" t="s">
        <v>66</v>
      </c>
      <c r="G44" s="13" t="s">
        <v>72</v>
      </c>
      <c r="I44">
        <f>VLOOKUP(D44,Spese!C:D,2,FALSE)</f>
        <v>8</v>
      </c>
    </row>
    <row r="45" spans="3:9" ht="15">
      <c r="C45">
        <v>36</v>
      </c>
      <c r="D45" t="s">
        <v>413</v>
      </c>
      <c r="E45" s="13" t="s">
        <v>42</v>
      </c>
      <c r="F45" s="13" t="s">
        <v>70</v>
      </c>
      <c r="G45" s="13" t="s">
        <v>80</v>
      </c>
      <c r="I45">
        <f>VLOOKUP(D45,Spese!C:D,2,FALSE)</f>
        <v>7</v>
      </c>
    </row>
    <row r="46" spans="3:9" ht="15">
      <c r="C46">
        <v>37</v>
      </c>
      <c r="D46" t="s">
        <v>414</v>
      </c>
      <c r="E46" s="13" t="s">
        <v>42</v>
      </c>
      <c r="F46" s="13" t="s">
        <v>81</v>
      </c>
      <c r="G46" s="13" t="s">
        <v>82</v>
      </c>
      <c r="I46">
        <f>VLOOKUP(D46,Spese!C:D,2,FALSE)</f>
        <v>12</v>
      </c>
    </row>
    <row r="47" spans="3:9" ht="15">
      <c r="C47">
        <v>38</v>
      </c>
      <c r="D47" t="s">
        <v>610</v>
      </c>
      <c r="E47" s="13" t="s">
        <v>47</v>
      </c>
      <c r="F47" s="13" t="s">
        <v>83</v>
      </c>
      <c r="G47" s="13" t="s">
        <v>84</v>
      </c>
      <c r="I47">
        <f>VLOOKUP(D47,Spese!C:D,2,FALSE)</f>
        <v>16</v>
      </c>
    </row>
    <row r="48" spans="3:9" ht="15">
      <c r="C48">
        <v>39</v>
      </c>
      <c r="D48" t="s">
        <v>415</v>
      </c>
      <c r="E48" s="13" t="s">
        <v>85</v>
      </c>
      <c r="F48" s="13" t="s">
        <v>79</v>
      </c>
      <c r="G48" s="13" t="s">
        <v>74</v>
      </c>
      <c r="I48">
        <f>VLOOKUP(D48,Spese!C:D,2,FALSE)</f>
        <v>12</v>
      </c>
    </row>
    <row r="49" spans="3:9" ht="15">
      <c r="C49">
        <v>40</v>
      </c>
      <c r="D49" t="s">
        <v>416</v>
      </c>
      <c r="E49" s="13" t="s">
        <v>86</v>
      </c>
      <c r="F49" s="13" t="s">
        <v>87</v>
      </c>
      <c r="G49" s="13" t="s">
        <v>72</v>
      </c>
      <c r="I49">
        <f>VLOOKUP(D49,Spese!C:D,2,FALSE)</f>
        <v>9</v>
      </c>
    </row>
    <row r="50" spans="3:9" ht="15">
      <c r="C50">
        <v>41</v>
      </c>
      <c r="D50" t="s">
        <v>417</v>
      </c>
      <c r="E50" s="13" t="s">
        <v>88</v>
      </c>
      <c r="F50" s="13" t="s">
        <v>70</v>
      </c>
      <c r="G50" s="13" t="s">
        <v>89</v>
      </c>
      <c r="I50">
        <f>VLOOKUP(D50,Spese!C:D,2,FALSE)</f>
        <v>7</v>
      </c>
    </row>
    <row r="51" spans="3:9" ht="15">
      <c r="C51">
        <v>42</v>
      </c>
      <c r="D51" t="s">
        <v>418</v>
      </c>
      <c r="E51" s="13" t="s">
        <v>61</v>
      </c>
      <c r="F51" s="13" t="s">
        <v>90</v>
      </c>
      <c r="G51" s="13" t="s">
        <v>91</v>
      </c>
      <c r="I51">
        <f>VLOOKUP(D51,Spese!C:D,2,FALSE)</f>
        <v>7</v>
      </c>
    </row>
    <row r="52" spans="3:9" ht="15">
      <c r="C52">
        <v>43</v>
      </c>
      <c r="D52" t="s">
        <v>419</v>
      </c>
      <c r="E52" s="13" t="s">
        <v>40</v>
      </c>
      <c r="F52" s="13" t="s">
        <v>79</v>
      </c>
      <c r="G52" s="13" t="s">
        <v>92</v>
      </c>
      <c r="I52">
        <f>VLOOKUP(D52,Spese!C:D,2,FALSE)</f>
        <v>3</v>
      </c>
    </row>
    <row r="53" spans="3:9" ht="15">
      <c r="C53">
        <v>44</v>
      </c>
      <c r="D53" t="s">
        <v>420</v>
      </c>
      <c r="E53" s="13" t="s">
        <v>58</v>
      </c>
      <c r="F53" s="13" t="s">
        <v>93</v>
      </c>
      <c r="G53" s="13" t="s">
        <v>94</v>
      </c>
      <c r="I53">
        <f>VLOOKUP(D53,Spese!C:D,2,FALSE)</f>
        <v>8</v>
      </c>
    </row>
    <row r="54" spans="3:9" ht="15">
      <c r="C54">
        <v>45</v>
      </c>
      <c r="D54" t="s">
        <v>421</v>
      </c>
      <c r="E54" s="13" t="s">
        <v>95</v>
      </c>
      <c r="F54" s="13" t="s">
        <v>96</v>
      </c>
      <c r="G54" s="13" t="s">
        <v>97</v>
      </c>
      <c r="I54" t="e">
        <f>VLOOKUP(D54,Spese!C:D,2,FALSE)</f>
        <v>#N/A</v>
      </c>
    </row>
    <row r="55" spans="3:9" ht="15">
      <c r="C55">
        <v>46</v>
      </c>
      <c r="D55" t="s">
        <v>422</v>
      </c>
      <c r="E55" s="13" t="s">
        <v>95</v>
      </c>
      <c r="F55" s="13" t="s">
        <v>93</v>
      </c>
      <c r="G55" s="13" t="s">
        <v>92</v>
      </c>
      <c r="I55">
        <f>VLOOKUP(D55,Spese!C:D,2,FALSE)</f>
        <v>7</v>
      </c>
    </row>
    <row r="56" spans="3:9" ht="15">
      <c r="C56">
        <v>47</v>
      </c>
      <c r="D56" t="s">
        <v>423</v>
      </c>
      <c r="E56" s="13" t="s">
        <v>95</v>
      </c>
      <c r="F56" s="13" t="s">
        <v>98</v>
      </c>
      <c r="G56" s="13" t="s">
        <v>89</v>
      </c>
      <c r="I56">
        <f>VLOOKUP(D56,Spese!C:D,2,FALSE)</f>
        <v>7</v>
      </c>
    </row>
    <row r="57" spans="3:9" ht="15">
      <c r="C57">
        <v>48</v>
      </c>
      <c r="D57" t="s">
        <v>424</v>
      </c>
      <c r="E57" s="13" t="s">
        <v>81</v>
      </c>
      <c r="F57" s="13" t="s">
        <v>99</v>
      </c>
      <c r="G57" s="13" t="s">
        <v>100</v>
      </c>
      <c r="I57">
        <f>VLOOKUP(D57,Spese!C:D,2,FALSE)</f>
        <v>14</v>
      </c>
    </row>
    <row r="58" spans="3:9" ht="15">
      <c r="C58">
        <v>49</v>
      </c>
      <c r="D58" t="s">
        <v>425</v>
      </c>
      <c r="E58" s="13" t="s">
        <v>67</v>
      </c>
      <c r="F58" s="13" t="s">
        <v>101</v>
      </c>
      <c r="G58" s="13" t="s">
        <v>102</v>
      </c>
      <c r="I58">
        <f>VLOOKUP(D58,Spese!C:D,2,FALSE)</f>
        <v>3</v>
      </c>
    </row>
    <row r="59" spans="3:9" ht="15">
      <c r="C59">
        <v>50</v>
      </c>
      <c r="D59" t="s">
        <v>426</v>
      </c>
      <c r="E59" s="13" t="s">
        <v>67</v>
      </c>
      <c r="F59" s="13" t="s">
        <v>98</v>
      </c>
      <c r="G59" s="13" t="s">
        <v>92</v>
      </c>
      <c r="I59">
        <f>VLOOKUP(D59,Spese!C:D,2,FALSE)</f>
        <v>10</v>
      </c>
    </row>
    <row r="60" spans="3:9" ht="15">
      <c r="C60">
        <v>51</v>
      </c>
      <c r="D60" t="s">
        <v>427</v>
      </c>
      <c r="E60" s="13" t="s">
        <v>103</v>
      </c>
      <c r="F60" s="13" t="s">
        <v>104</v>
      </c>
      <c r="G60" s="13" t="s">
        <v>89</v>
      </c>
      <c r="I60" t="e">
        <f>VLOOKUP(D60,Spese!C:D,2,FALSE)</f>
        <v>#N/A</v>
      </c>
    </row>
    <row r="61" spans="3:9" ht="15">
      <c r="C61">
        <v>52</v>
      </c>
      <c r="D61" t="s">
        <v>428</v>
      </c>
      <c r="E61" s="13" t="s">
        <v>77</v>
      </c>
      <c r="F61" s="13" t="s">
        <v>96</v>
      </c>
      <c r="G61" s="13" t="s">
        <v>102</v>
      </c>
      <c r="I61">
        <f>VLOOKUP(D61,Spese!C:D,2,FALSE)</f>
        <v>8</v>
      </c>
    </row>
    <row r="62" spans="3:9" ht="15">
      <c r="C62">
        <v>53</v>
      </c>
      <c r="D62" t="s">
        <v>429</v>
      </c>
      <c r="E62" s="13" t="s">
        <v>83</v>
      </c>
      <c r="F62" s="13" t="s">
        <v>105</v>
      </c>
      <c r="G62" s="13" t="s">
        <v>106</v>
      </c>
      <c r="I62">
        <f>VLOOKUP(D62,Spese!C:D,2,FALSE)</f>
        <v>3</v>
      </c>
    </row>
    <row r="63" spans="3:9" ht="15">
      <c r="C63">
        <v>54</v>
      </c>
      <c r="D63" t="s">
        <v>430</v>
      </c>
      <c r="E63" s="13" t="s">
        <v>83</v>
      </c>
      <c r="F63" s="13" t="s">
        <v>107</v>
      </c>
      <c r="G63" s="13" t="s">
        <v>106</v>
      </c>
      <c r="I63">
        <f>VLOOKUP(D63,Spese!C:D,2,FALSE)</f>
        <v>5</v>
      </c>
    </row>
    <row r="64" spans="3:9" ht="15">
      <c r="C64">
        <v>55</v>
      </c>
      <c r="D64" t="s">
        <v>431</v>
      </c>
      <c r="E64" s="13" t="s">
        <v>83</v>
      </c>
      <c r="F64" s="13" t="s">
        <v>108</v>
      </c>
      <c r="G64" s="13" t="s">
        <v>109</v>
      </c>
      <c r="I64">
        <f>VLOOKUP(D64,Spese!C:D,2,FALSE)</f>
        <v>3</v>
      </c>
    </row>
    <row r="65" spans="3:9" ht="15">
      <c r="C65">
        <v>56</v>
      </c>
      <c r="D65" t="s">
        <v>432</v>
      </c>
      <c r="E65" s="13" t="s">
        <v>83</v>
      </c>
      <c r="F65" s="13" t="s">
        <v>110</v>
      </c>
      <c r="G65" s="13" t="s">
        <v>91</v>
      </c>
      <c r="I65">
        <f>VLOOKUP(D65,Spese!C:D,2,FALSE)</f>
        <v>7</v>
      </c>
    </row>
    <row r="66" spans="3:9" ht="15">
      <c r="C66">
        <v>57</v>
      </c>
      <c r="D66" t="s">
        <v>1078</v>
      </c>
      <c r="E66" s="13" t="s">
        <v>66</v>
      </c>
      <c r="F66" s="13" t="s">
        <v>111</v>
      </c>
      <c r="G66" s="13" t="s">
        <v>112</v>
      </c>
      <c r="I66">
        <f>VLOOKUP(D66,Spese!C:D,2,FALSE)</f>
        <v>8</v>
      </c>
    </row>
    <row r="67" spans="3:9" ht="15">
      <c r="C67">
        <v>58</v>
      </c>
      <c r="D67" t="s">
        <v>434</v>
      </c>
      <c r="E67" s="13" t="s">
        <v>66</v>
      </c>
      <c r="F67" s="13" t="s">
        <v>101</v>
      </c>
      <c r="G67" s="13" t="s">
        <v>113</v>
      </c>
      <c r="I67" t="e">
        <f>VLOOKUP(D67,Spese!C:D,2,FALSE)</f>
        <v>#N/A</v>
      </c>
    </row>
    <row r="68" spans="3:9" ht="15">
      <c r="C68">
        <v>59</v>
      </c>
      <c r="D68" t="s">
        <v>435</v>
      </c>
      <c r="E68" s="13" t="s">
        <v>114</v>
      </c>
      <c r="F68" s="13" t="s">
        <v>115</v>
      </c>
      <c r="G68" s="13" t="s">
        <v>116</v>
      </c>
      <c r="I68">
        <f>VLOOKUP(D68,Spese!C:D,2,FALSE)</f>
        <v>10</v>
      </c>
    </row>
    <row r="69" spans="3:9" ht="15">
      <c r="C69">
        <v>60</v>
      </c>
      <c r="D69" t="s">
        <v>436</v>
      </c>
      <c r="E69" s="13" t="s">
        <v>117</v>
      </c>
      <c r="F69" s="13" t="s">
        <v>110</v>
      </c>
      <c r="G69" s="13" t="s">
        <v>118</v>
      </c>
      <c r="I69" t="e">
        <f>VLOOKUP(D69,Spese!C:D,2,FALSE)</f>
        <v>#N/A</v>
      </c>
    </row>
    <row r="70" spans="3:9" ht="15">
      <c r="C70">
        <v>61</v>
      </c>
      <c r="D70" t="s">
        <v>437</v>
      </c>
      <c r="E70" s="13" t="s">
        <v>79</v>
      </c>
      <c r="F70" s="13" t="s">
        <v>119</v>
      </c>
      <c r="G70" s="13" t="s">
        <v>120</v>
      </c>
      <c r="I70">
        <f>VLOOKUP(D70,Spese!C:D,2,FALSE)</f>
        <v>5</v>
      </c>
    </row>
    <row r="71" spans="3:9" ht="15">
      <c r="C71">
        <v>62</v>
      </c>
      <c r="D71" t="s">
        <v>438</v>
      </c>
      <c r="E71" s="13" t="s">
        <v>121</v>
      </c>
      <c r="F71" s="13" t="s">
        <v>122</v>
      </c>
      <c r="G71" s="13" t="s">
        <v>123</v>
      </c>
      <c r="I71">
        <f>VLOOKUP(D71,Spese!C:D,2,FALSE)</f>
        <v>11</v>
      </c>
    </row>
    <row r="72" spans="3:9" ht="15">
      <c r="C72">
        <v>63</v>
      </c>
      <c r="D72" t="s">
        <v>439</v>
      </c>
      <c r="E72" s="13" t="s">
        <v>75</v>
      </c>
      <c r="F72" s="13" t="s">
        <v>124</v>
      </c>
      <c r="G72" s="13" t="s">
        <v>125</v>
      </c>
      <c r="I72">
        <f>VLOOKUP(D72,Spese!C:D,2,FALSE)</f>
        <v>9</v>
      </c>
    </row>
    <row r="73" spans="3:9" ht="15">
      <c r="C73">
        <v>64</v>
      </c>
      <c r="D73" t="s">
        <v>440</v>
      </c>
      <c r="E73" s="13" t="s">
        <v>126</v>
      </c>
      <c r="F73" s="13" t="s">
        <v>127</v>
      </c>
      <c r="G73" s="13" t="s">
        <v>128</v>
      </c>
      <c r="I73" t="e">
        <f>VLOOKUP(D73,Spese!C:D,2,FALSE)</f>
        <v>#N/A</v>
      </c>
    </row>
    <row r="74" spans="3:9" ht="15">
      <c r="C74">
        <v>65</v>
      </c>
      <c r="D74" t="s">
        <v>441</v>
      </c>
      <c r="E74" s="13" t="s">
        <v>105</v>
      </c>
      <c r="F74" s="13" t="s">
        <v>96</v>
      </c>
      <c r="G74" s="13" t="s">
        <v>129</v>
      </c>
      <c r="I74">
        <f>VLOOKUP(D74,Spese!C:D,2,FALSE)</f>
        <v>7</v>
      </c>
    </row>
    <row r="75" spans="3:9" ht="15">
      <c r="C75">
        <v>66</v>
      </c>
      <c r="D75" t="s">
        <v>442</v>
      </c>
      <c r="E75" s="13" t="s">
        <v>105</v>
      </c>
      <c r="F75" s="13" t="s">
        <v>130</v>
      </c>
      <c r="G75" s="13" t="s">
        <v>131</v>
      </c>
      <c r="I75">
        <f>VLOOKUP(D75,Spese!C:D,2,FALSE)</f>
        <v>8</v>
      </c>
    </row>
    <row r="76" spans="3:9" ht="15">
      <c r="C76">
        <v>67</v>
      </c>
      <c r="D76" t="s">
        <v>443</v>
      </c>
      <c r="E76" s="13" t="s">
        <v>105</v>
      </c>
      <c r="F76" s="13" t="s">
        <v>110</v>
      </c>
      <c r="G76" s="13" t="s">
        <v>132</v>
      </c>
      <c r="I76" t="e">
        <f>VLOOKUP(D76,Spese!C:D,2,FALSE)</f>
        <v>#N/A</v>
      </c>
    </row>
    <row r="77" spans="3:9" ht="15">
      <c r="C77">
        <v>68</v>
      </c>
      <c r="D77" t="s">
        <v>444</v>
      </c>
      <c r="E77" s="13" t="s">
        <v>105</v>
      </c>
      <c r="F77" s="13" t="s">
        <v>133</v>
      </c>
      <c r="G77" s="13" t="s">
        <v>134</v>
      </c>
      <c r="I77">
        <f>VLOOKUP(D77,Spese!C:D,2,FALSE)</f>
        <v>7</v>
      </c>
    </row>
    <row r="78" spans="3:9" ht="15">
      <c r="C78">
        <v>69</v>
      </c>
      <c r="D78" t="s">
        <v>445</v>
      </c>
      <c r="E78" s="13" t="s">
        <v>87</v>
      </c>
      <c r="F78" s="13" t="s">
        <v>96</v>
      </c>
      <c r="G78" s="13" t="s">
        <v>135</v>
      </c>
      <c r="I78">
        <f>VLOOKUP(D78,Spese!C:D,2,FALSE)</f>
        <v>3</v>
      </c>
    </row>
    <row r="79" spans="3:9" ht="15">
      <c r="C79">
        <v>70</v>
      </c>
      <c r="D79" t="s">
        <v>446</v>
      </c>
      <c r="E79" s="13" t="s">
        <v>87</v>
      </c>
      <c r="F79" s="13" t="s">
        <v>136</v>
      </c>
      <c r="G79" s="13" t="s">
        <v>128</v>
      </c>
      <c r="I79" t="e">
        <f>VLOOKUP(D79,Spese!C:D,2,FALSE)</f>
        <v>#N/A</v>
      </c>
    </row>
    <row r="80" spans="3:9" ht="15">
      <c r="C80">
        <v>71</v>
      </c>
      <c r="D80" t="s">
        <v>447</v>
      </c>
      <c r="E80" s="13" t="s">
        <v>137</v>
      </c>
      <c r="F80" s="13" t="s">
        <v>136</v>
      </c>
      <c r="G80" s="13" t="s">
        <v>138</v>
      </c>
      <c r="I80">
        <f>VLOOKUP(D80,Spese!C:D,2,FALSE)</f>
        <v>10</v>
      </c>
    </row>
    <row r="81" spans="3:9" ht="15">
      <c r="C81">
        <v>72</v>
      </c>
      <c r="D81" t="s">
        <v>448</v>
      </c>
      <c r="E81" s="13" t="s">
        <v>137</v>
      </c>
      <c r="F81" s="13" t="s">
        <v>136</v>
      </c>
      <c r="G81" s="13" t="s">
        <v>139</v>
      </c>
      <c r="I81">
        <f>VLOOKUP(D81,Spese!C:D,2,FALSE)</f>
        <v>7</v>
      </c>
    </row>
    <row r="82" spans="3:9" ht="15">
      <c r="C82">
        <v>73</v>
      </c>
      <c r="D82" t="s">
        <v>585</v>
      </c>
      <c r="E82" s="13" t="s">
        <v>140</v>
      </c>
      <c r="F82" s="13" t="s">
        <v>141</v>
      </c>
      <c r="G82" s="13" t="s">
        <v>142</v>
      </c>
      <c r="I82">
        <f>VLOOKUP(D82,Spese!C:D,2,FALSE)</f>
        <v>6</v>
      </c>
    </row>
    <row r="83" spans="3:9" ht="15">
      <c r="C83">
        <v>74</v>
      </c>
      <c r="D83" t="s">
        <v>449</v>
      </c>
      <c r="E83" s="13" t="s">
        <v>99</v>
      </c>
      <c r="F83" s="13" t="s">
        <v>143</v>
      </c>
      <c r="G83" s="13" t="s">
        <v>128</v>
      </c>
      <c r="I83" t="e">
        <f>VLOOKUP(D83,Spese!C:D,2,FALSE)</f>
        <v>#N/A</v>
      </c>
    </row>
    <row r="84" spans="3:9" ht="15">
      <c r="C84">
        <v>75</v>
      </c>
      <c r="D84" t="s">
        <v>450</v>
      </c>
      <c r="E84" s="13" t="s">
        <v>99</v>
      </c>
      <c r="F84" s="13" t="s">
        <v>133</v>
      </c>
      <c r="G84" s="13" t="s">
        <v>144</v>
      </c>
      <c r="I84">
        <f>VLOOKUP(D84,Spese!C:D,2,FALSE)</f>
        <v>8</v>
      </c>
    </row>
    <row r="85" spans="3:9" ht="15">
      <c r="C85">
        <v>76</v>
      </c>
      <c r="D85" t="s">
        <v>451</v>
      </c>
      <c r="E85" s="13" t="s">
        <v>145</v>
      </c>
      <c r="F85" s="13" t="s">
        <v>146</v>
      </c>
      <c r="G85" s="13" t="s">
        <v>147</v>
      </c>
      <c r="I85">
        <f>VLOOKUP(D85,Spese!C:D,2,FALSE)</f>
        <v>9</v>
      </c>
    </row>
    <row r="86" spans="3:9" ht="15">
      <c r="C86">
        <v>77</v>
      </c>
      <c r="D86" t="s">
        <v>452</v>
      </c>
      <c r="E86" s="13" t="s">
        <v>145</v>
      </c>
      <c r="F86" s="13" t="s">
        <v>148</v>
      </c>
      <c r="G86" s="13" t="s">
        <v>138</v>
      </c>
      <c r="I86">
        <f>VLOOKUP(D86,Spese!C:D,2,FALSE)</f>
        <v>7</v>
      </c>
    </row>
    <row r="87" spans="3:9" ht="15">
      <c r="C87">
        <v>78</v>
      </c>
      <c r="D87" t="s">
        <v>453</v>
      </c>
      <c r="E87" s="13" t="s">
        <v>93</v>
      </c>
      <c r="F87" s="13" t="s">
        <v>133</v>
      </c>
      <c r="G87" s="13" t="s">
        <v>149</v>
      </c>
      <c r="I87" t="e">
        <f>VLOOKUP(D87,Spese!C:D,2,FALSE)</f>
        <v>#N/A</v>
      </c>
    </row>
    <row r="88" spans="3:9" ht="15">
      <c r="C88">
        <v>79</v>
      </c>
      <c r="D88" t="s">
        <v>454</v>
      </c>
      <c r="E88" s="13" t="s">
        <v>101</v>
      </c>
      <c r="F88" s="13" t="s">
        <v>150</v>
      </c>
      <c r="G88" s="13" t="s">
        <v>123</v>
      </c>
      <c r="I88">
        <f>VLOOKUP(D88,Spese!C:D,2,FALSE)</f>
        <v>8</v>
      </c>
    </row>
    <row r="89" spans="3:9" ht="15">
      <c r="C89">
        <v>80</v>
      </c>
      <c r="D89" t="s">
        <v>455</v>
      </c>
      <c r="E89" s="13" t="s">
        <v>101</v>
      </c>
      <c r="F89" s="13" t="s">
        <v>96</v>
      </c>
      <c r="G89" s="13" t="s">
        <v>151</v>
      </c>
      <c r="I89">
        <f>VLOOKUP(D89,Spese!C:D,2,FALSE)</f>
        <v>6</v>
      </c>
    </row>
    <row r="90" spans="3:9" ht="15">
      <c r="C90">
        <v>81</v>
      </c>
      <c r="D90" t="s">
        <v>456</v>
      </c>
      <c r="E90" s="13" t="s">
        <v>111</v>
      </c>
      <c r="F90" s="13" t="s">
        <v>152</v>
      </c>
      <c r="G90" s="13" t="s">
        <v>131</v>
      </c>
      <c r="I90">
        <f>VLOOKUP(D90,Spese!C:D,2,FALSE)</f>
        <v>7</v>
      </c>
    </row>
    <row r="91" spans="3:9" ht="15">
      <c r="C91">
        <v>82</v>
      </c>
      <c r="D91" t="s">
        <v>457</v>
      </c>
      <c r="E91" s="13" t="s">
        <v>111</v>
      </c>
      <c r="F91" s="13" t="s">
        <v>153</v>
      </c>
      <c r="G91" s="13" t="s">
        <v>154</v>
      </c>
      <c r="I91">
        <f>VLOOKUP(D91,Spese!C:D,2,FALSE)</f>
        <v>8</v>
      </c>
    </row>
    <row r="92" spans="3:9" ht="15">
      <c r="C92">
        <v>83</v>
      </c>
      <c r="D92" s="45" t="s">
        <v>609</v>
      </c>
      <c r="E92" s="13" t="s">
        <v>111</v>
      </c>
      <c r="F92" s="13" t="s">
        <v>110</v>
      </c>
      <c r="G92" s="13" t="s">
        <v>155</v>
      </c>
      <c r="I92">
        <f>VLOOKUP(D92,Spese!C:D,2,FALSE)</f>
        <v>5</v>
      </c>
    </row>
    <row r="93" spans="3:9" ht="15">
      <c r="C93">
        <v>84</v>
      </c>
      <c r="D93" t="s">
        <v>426</v>
      </c>
      <c r="E93" s="13" t="s">
        <v>156</v>
      </c>
      <c r="F93" s="13" t="s">
        <v>157</v>
      </c>
      <c r="G93" s="13" t="s">
        <v>142</v>
      </c>
      <c r="I93">
        <f>VLOOKUP(D93,Spese!C:D,2,FALSE)</f>
        <v>10</v>
      </c>
    </row>
    <row r="94" spans="3:9" ht="15">
      <c r="C94">
        <v>85</v>
      </c>
      <c r="D94" t="s">
        <v>458</v>
      </c>
      <c r="E94" s="13" t="s">
        <v>156</v>
      </c>
      <c r="F94" s="13" t="s">
        <v>150</v>
      </c>
      <c r="G94" s="13" t="s">
        <v>134</v>
      </c>
      <c r="I94">
        <f>VLOOKUP(D94,Spese!C:D,2,FALSE)</f>
        <v>6</v>
      </c>
    </row>
    <row r="95" spans="3:9" ht="15">
      <c r="C95">
        <v>86</v>
      </c>
      <c r="D95" t="s">
        <v>459</v>
      </c>
      <c r="E95" s="13" t="s">
        <v>98</v>
      </c>
      <c r="F95" s="13" t="s">
        <v>152</v>
      </c>
      <c r="G95" s="13" t="s">
        <v>129</v>
      </c>
      <c r="I95">
        <f>VLOOKUP(D95,Spese!C:D,2,FALSE)</f>
        <v>7</v>
      </c>
    </row>
    <row r="96" spans="3:9" ht="15">
      <c r="C96">
        <v>87</v>
      </c>
      <c r="D96" t="s">
        <v>460</v>
      </c>
      <c r="E96" s="13" t="s">
        <v>158</v>
      </c>
      <c r="F96" s="13" t="s">
        <v>143</v>
      </c>
      <c r="G96" s="13" t="s">
        <v>159</v>
      </c>
      <c r="I96">
        <f>VLOOKUP(D96,Spese!C:D,2,FALSE)</f>
        <v>5</v>
      </c>
    </row>
    <row r="97" spans="3:9" ht="15">
      <c r="C97">
        <v>88</v>
      </c>
      <c r="D97" t="s">
        <v>461</v>
      </c>
      <c r="E97" s="13" t="s">
        <v>160</v>
      </c>
      <c r="F97" s="13" t="s">
        <v>161</v>
      </c>
      <c r="G97" s="13" t="s">
        <v>162</v>
      </c>
      <c r="I97">
        <f>VLOOKUP(D97,Spese!C:D,2,FALSE)</f>
        <v>8</v>
      </c>
    </row>
    <row r="98" spans="3:9" ht="15">
      <c r="C98">
        <v>89</v>
      </c>
      <c r="D98" t="s">
        <v>462</v>
      </c>
      <c r="E98" s="13" t="s">
        <v>163</v>
      </c>
      <c r="F98" s="13" t="s">
        <v>164</v>
      </c>
      <c r="G98" s="13" t="s">
        <v>165</v>
      </c>
      <c r="I98">
        <f>VLOOKUP(D98,Spese!C:D,2,FALSE)</f>
        <v>9</v>
      </c>
    </row>
    <row r="99" spans="3:9" ht="15">
      <c r="C99">
        <v>90</v>
      </c>
      <c r="D99" t="s">
        <v>463</v>
      </c>
      <c r="E99" s="13" t="s">
        <v>104</v>
      </c>
      <c r="F99" s="13" t="s">
        <v>166</v>
      </c>
      <c r="G99" s="13" t="s">
        <v>167</v>
      </c>
      <c r="I99">
        <f>VLOOKUP(D99,Spese!C:D,2,FALSE)</f>
        <v>5</v>
      </c>
    </row>
    <row r="100" spans="3:9" ht="15">
      <c r="C100">
        <v>91</v>
      </c>
      <c r="D100" t="s">
        <v>464</v>
      </c>
      <c r="E100" s="13" t="s">
        <v>104</v>
      </c>
      <c r="F100" s="13" t="s">
        <v>168</v>
      </c>
      <c r="G100" s="13" t="s">
        <v>135</v>
      </c>
      <c r="I100">
        <f>VLOOKUP(D100,Spese!C:D,2,FALSE)</f>
        <v>5</v>
      </c>
    </row>
    <row r="101" spans="3:9" ht="15">
      <c r="C101">
        <v>92</v>
      </c>
      <c r="D101" t="s">
        <v>465</v>
      </c>
      <c r="E101" s="13" t="s">
        <v>127</v>
      </c>
      <c r="F101" s="13" t="s">
        <v>169</v>
      </c>
      <c r="G101" s="13" t="s">
        <v>129</v>
      </c>
      <c r="I101">
        <f>VLOOKUP(D101,Spese!C:D,2,FALSE)</f>
        <v>4</v>
      </c>
    </row>
    <row r="102" spans="3:9" ht="15">
      <c r="C102">
        <v>93</v>
      </c>
      <c r="D102" t="s">
        <v>466</v>
      </c>
      <c r="E102" s="13" t="s">
        <v>96</v>
      </c>
      <c r="F102" s="13" t="s">
        <v>143</v>
      </c>
      <c r="G102" s="13" t="s">
        <v>170</v>
      </c>
      <c r="I102">
        <f>VLOOKUP(D102,Spese!C:D,2,FALSE)</f>
        <v>6</v>
      </c>
    </row>
    <row r="103" spans="3:9" ht="15">
      <c r="C103">
        <v>94</v>
      </c>
      <c r="D103" t="s">
        <v>467</v>
      </c>
      <c r="E103" s="13" t="s">
        <v>122</v>
      </c>
      <c r="F103" s="13" t="s">
        <v>171</v>
      </c>
      <c r="G103" s="13" t="s">
        <v>172</v>
      </c>
      <c r="I103">
        <f>VLOOKUP(D103,Spese!C:D,2,FALSE)</f>
        <v>6</v>
      </c>
    </row>
    <row r="104" spans="3:9" ht="15">
      <c r="C104">
        <v>95</v>
      </c>
      <c r="D104" t="s">
        <v>468</v>
      </c>
      <c r="E104" s="13" t="s">
        <v>130</v>
      </c>
      <c r="F104" s="13" t="s">
        <v>157</v>
      </c>
      <c r="G104" s="13" t="s">
        <v>173</v>
      </c>
      <c r="I104">
        <f>VLOOKUP(D104,Spese!C:D,2,FALSE)</f>
        <v>8</v>
      </c>
    </row>
    <row r="105" spans="3:9" ht="15">
      <c r="C105">
        <v>96</v>
      </c>
      <c r="D105" t="s">
        <v>469</v>
      </c>
      <c r="E105" s="13" t="s">
        <v>130</v>
      </c>
      <c r="F105" s="13" t="s">
        <v>174</v>
      </c>
      <c r="G105" s="13" t="s">
        <v>175</v>
      </c>
      <c r="I105">
        <f>VLOOKUP(D105,Spese!C:D,2,FALSE)</f>
        <v>5</v>
      </c>
    </row>
    <row r="106" spans="3:9" ht="15">
      <c r="C106">
        <v>97</v>
      </c>
      <c r="D106" t="s">
        <v>470</v>
      </c>
      <c r="E106" s="13" t="s">
        <v>141</v>
      </c>
      <c r="F106" s="13" t="s">
        <v>169</v>
      </c>
      <c r="G106" s="13" t="s">
        <v>176</v>
      </c>
      <c r="I106">
        <f>VLOOKUP(D106,Spese!C:D,2,FALSE)</f>
        <v>4</v>
      </c>
    </row>
    <row r="107" spans="3:9" ht="15">
      <c r="C107">
        <v>98</v>
      </c>
      <c r="D107" t="s">
        <v>471</v>
      </c>
      <c r="E107" s="13" t="s">
        <v>133</v>
      </c>
      <c r="F107" s="13" t="s">
        <v>177</v>
      </c>
      <c r="G107" s="13" t="s">
        <v>151</v>
      </c>
      <c r="I107">
        <f>VLOOKUP(D107,Spese!C:D,2,FALSE)</f>
        <v>7</v>
      </c>
    </row>
    <row r="108" spans="3:9" ht="15">
      <c r="C108">
        <v>99</v>
      </c>
      <c r="D108" t="s">
        <v>472</v>
      </c>
      <c r="E108" s="13" t="s">
        <v>133</v>
      </c>
      <c r="F108" s="13" t="s">
        <v>178</v>
      </c>
      <c r="G108" s="13" t="s">
        <v>179</v>
      </c>
      <c r="I108">
        <f>VLOOKUP(D108,Spese!C:D,2,FALSE)</f>
        <v>7</v>
      </c>
    </row>
    <row r="109" spans="3:9" ht="15">
      <c r="C109">
        <v>100</v>
      </c>
      <c r="D109" t="s">
        <v>473</v>
      </c>
      <c r="E109" s="13" t="s">
        <v>136</v>
      </c>
      <c r="F109" s="13" t="s">
        <v>152</v>
      </c>
      <c r="G109" s="13" t="s">
        <v>179</v>
      </c>
      <c r="I109">
        <f>VLOOKUP(D109,Spese!C:D,2,FALSE)</f>
        <v>4</v>
      </c>
    </row>
    <row r="110" spans="3:9" ht="15">
      <c r="C110">
        <v>101</v>
      </c>
      <c r="D110" t="s">
        <v>474</v>
      </c>
      <c r="E110" s="13" t="s">
        <v>136</v>
      </c>
      <c r="F110" s="13" t="s">
        <v>180</v>
      </c>
      <c r="G110" s="13" t="s">
        <v>167</v>
      </c>
      <c r="I110">
        <f>VLOOKUP(D110,Spese!C:D,2,FALSE)</f>
        <v>4</v>
      </c>
    </row>
    <row r="111" spans="3:9" ht="15">
      <c r="C111">
        <v>102</v>
      </c>
      <c r="D111" t="s">
        <v>475</v>
      </c>
      <c r="E111" s="13" t="s">
        <v>115</v>
      </c>
      <c r="F111" s="13" t="s">
        <v>152</v>
      </c>
      <c r="G111" s="13" t="s">
        <v>181</v>
      </c>
      <c r="I111">
        <f>VLOOKUP(D111,Spese!C:D,2,FALSE)</f>
        <v>6</v>
      </c>
    </row>
    <row r="112" spans="3:9" ht="15">
      <c r="C112">
        <v>103</v>
      </c>
      <c r="D112" t="s">
        <v>476</v>
      </c>
      <c r="E112" s="13" t="s">
        <v>182</v>
      </c>
      <c r="F112" s="13" t="s">
        <v>183</v>
      </c>
      <c r="G112" s="13" t="s">
        <v>155</v>
      </c>
      <c r="I112">
        <f>VLOOKUP(D112,Spese!C:D,2,FALSE)</f>
        <v>7</v>
      </c>
    </row>
    <row r="113" spans="3:9" ht="15">
      <c r="C113">
        <v>104</v>
      </c>
      <c r="D113" t="s">
        <v>477</v>
      </c>
      <c r="E113" s="13" t="s">
        <v>184</v>
      </c>
      <c r="F113" s="13" t="s">
        <v>185</v>
      </c>
      <c r="G113" s="13" t="s">
        <v>186</v>
      </c>
      <c r="I113">
        <f>VLOOKUP(D113,Spese!C:D,2,FALSE)</f>
        <v>5</v>
      </c>
    </row>
    <row r="114" spans="3:9" ht="15">
      <c r="C114">
        <v>105</v>
      </c>
      <c r="D114" t="s">
        <v>478</v>
      </c>
      <c r="E114" s="13" t="s">
        <v>184</v>
      </c>
      <c r="F114" s="13" t="s">
        <v>187</v>
      </c>
      <c r="G114" s="13" t="s">
        <v>128</v>
      </c>
      <c r="I114">
        <f>VLOOKUP(D114,Spese!C:D,2,FALSE)</f>
        <v>4</v>
      </c>
    </row>
    <row r="115" spans="3:9" ht="15">
      <c r="C115">
        <v>106</v>
      </c>
      <c r="D115" t="s">
        <v>479</v>
      </c>
      <c r="E115" s="13" t="s">
        <v>110</v>
      </c>
      <c r="F115" s="13" t="s">
        <v>188</v>
      </c>
      <c r="G115" s="13" t="s">
        <v>189</v>
      </c>
      <c r="I115">
        <f>VLOOKUP(D115,Spese!C:D,2,FALSE)</f>
        <v>6</v>
      </c>
    </row>
    <row r="116" spans="3:9" ht="15">
      <c r="C116">
        <v>107</v>
      </c>
      <c r="D116" t="s">
        <v>480</v>
      </c>
      <c r="E116" s="13" t="s">
        <v>190</v>
      </c>
      <c r="F116" s="13" t="s">
        <v>168</v>
      </c>
      <c r="G116" s="13" t="s">
        <v>191</v>
      </c>
      <c r="I116">
        <f>VLOOKUP(D116,Spese!C:D,2,FALSE)</f>
        <v>6</v>
      </c>
    </row>
    <row r="117" spans="3:9" ht="15">
      <c r="C117">
        <v>108</v>
      </c>
      <c r="D117" t="s">
        <v>481</v>
      </c>
      <c r="E117" s="13" t="s">
        <v>192</v>
      </c>
      <c r="F117" s="13" t="s">
        <v>193</v>
      </c>
      <c r="G117" s="13" t="s">
        <v>155</v>
      </c>
      <c r="I117">
        <f>VLOOKUP(D117,Spese!C:D,2,FALSE)</f>
        <v>12</v>
      </c>
    </row>
    <row r="118" spans="3:9" ht="15">
      <c r="C118">
        <v>109</v>
      </c>
      <c r="D118" t="s">
        <v>482</v>
      </c>
      <c r="E118" s="13" t="s">
        <v>192</v>
      </c>
      <c r="F118" s="13" t="s">
        <v>177</v>
      </c>
      <c r="G118" s="13" t="s">
        <v>194</v>
      </c>
      <c r="I118">
        <f>VLOOKUP(D118,Spese!C:D,2,FALSE)</f>
        <v>4</v>
      </c>
    </row>
    <row r="119" spans="3:9" ht="15">
      <c r="C119">
        <v>110</v>
      </c>
      <c r="D119" t="s">
        <v>483</v>
      </c>
      <c r="E119" s="13" t="s">
        <v>124</v>
      </c>
      <c r="F119" s="13" t="s">
        <v>195</v>
      </c>
      <c r="G119" s="13" t="s">
        <v>196</v>
      </c>
      <c r="I119">
        <f>VLOOKUP(D119,Spese!C:D,2,FALSE)</f>
        <v>6</v>
      </c>
    </row>
    <row r="120" spans="3:9" ht="15">
      <c r="C120">
        <v>111</v>
      </c>
      <c r="D120" t="s">
        <v>484</v>
      </c>
      <c r="E120" s="13" t="s">
        <v>148</v>
      </c>
      <c r="F120" s="13" t="s">
        <v>197</v>
      </c>
      <c r="G120" s="13" t="s">
        <v>149</v>
      </c>
      <c r="I120">
        <f>VLOOKUP(D120,Spese!C:D,2,FALSE)</f>
        <v>4</v>
      </c>
    </row>
    <row r="121" spans="3:9" ht="15">
      <c r="C121">
        <v>112</v>
      </c>
      <c r="D121" t="s">
        <v>485</v>
      </c>
      <c r="E121" s="13" t="s">
        <v>198</v>
      </c>
      <c r="F121" s="13" t="s">
        <v>199</v>
      </c>
      <c r="G121" s="13" t="s">
        <v>109</v>
      </c>
      <c r="I121">
        <f>VLOOKUP(D121,Spese!C:D,2,FALSE)</f>
        <v>5</v>
      </c>
    </row>
    <row r="122" spans="3:9" ht="15">
      <c r="C122">
        <v>113</v>
      </c>
      <c r="D122" t="s">
        <v>486</v>
      </c>
      <c r="E122" s="13" t="s">
        <v>198</v>
      </c>
      <c r="F122" s="13" t="s">
        <v>200</v>
      </c>
      <c r="G122" s="13" t="s">
        <v>181</v>
      </c>
      <c r="I122">
        <f>VLOOKUP(D122,Spese!C:D,2,FALSE)</f>
        <v>6</v>
      </c>
    </row>
    <row r="123" spans="3:9" ht="15">
      <c r="C123">
        <v>114</v>
      </c>
      <c r="D123" t="s">
        <v>487</v>
      </c>
      <c r="E123" s="13" t="s">
        <v>201</v>
      </c>
      <c r="F123" s="13" t="s">
        <v>202</v>
      </c>
      <c r="G123" s="13" t="s">
        <v>189</v>
      </c>
      <c r="I123">
        <f>VLOOKUP(D123,Spese!C:D,2,FALSE)</f>
        <v>8</v>
      </c>
    </row>
    <row r="124" spans="3:9" ht="15">
      <c r="C124">
        <v>115</v>
      </c>
      <c r="D124" t="s">
        <v>488</v>
      </c>
      <c r="E124" s="13" t="s">
        <v>201</v>
      </c>
      <c r="F124" s="13" t="s">
        <v>203</v>
      </c>
      <c r="G124" s="13" t="s">
        <v>170</v>
      </c>
      <c r="I124">
        <f>VLOOKUP(D124,Spese!C:D,2,FALSE)</f>
        <v>7</v>
      </c>
    </row>
    <row r="125" spans="3:9" ht="15">
      <c r="C125">
        <v>116</v>
      </c>
      <c r="D125" t="s">
        <v>489</v>
      </c>
      <c r="E125" s="13" t="s">
        <v>164</v>
      </c>
      <c r="F125" s="13" t="s">
        <v>180</v>
      </c>
      <c r="G125" s="13" t="s">
        <v>204</v>
      </c>
      <c r="I125">
        <f>VLOOKUP(D125,Spese!C:D,2,FALSE)</f>
        <v>4</v>
      </c>
    </row>
    <row r="126" spans="3:9" ht="15">
      <c r="C126">
        <v>117</v>
      </c>
      <c r="D126" t="s">
        <v>490</v>
      </c>
      <c r="E126" s="13" t="s">
        <v>205</v>
      </c>
      <c r="F126" s="13" t="s">
        <v>206</v>
      </c>
      <c r="G126" s="13" t="s">
        <v>207</v>
      </c>
      <c r="I126">
        <f>VLOOKUP(D126,Spese!C:D,2,FALSE)</f>
        <v>6</v>
      </c>
    </row>
    <row r="127" spans="3:9" ht="15">
      <c r="C127">
        <v>118</v>
      </c>
      <c r="D127" t="s">
        <v>491</v>
      </c>
      <c r="E127" s="13" t="s">
        <v>168</v>
      </c>
      <c r="F127" s="13" t="s">
        <v>208</v>
      </c>
      <c r="G127" s="13" t="s">
        <v>165</v>
      </c>
      <c r="I127">
        <f>VLOOKUP(D127,Spese!C:D,2,FALSE)</f>
        <v>6</v>
      </c>
    </row>
    <row r="128" spans="3:9" ht="15">
      <c r="C128">
        <v>119</v>
      </c>
      <c r="D128" t="s">
        <v>492</v>
      </c>
      <c r="E128" s="13" t="s">
        <v>185</v>
      </c>
      <c r="F128" s="13" t="s">
        <v>209</v>
      </c>
      <c r="G128" s="13" t="s">
        <v>210</v>
      </c>
      <c r="I128">
        <f>VLOOKUP(D128,Spese!C:D,2,FALSE)</f>
        <v>12</v>
      </c>
    </row>
    <row r="129" spans="3:9" ht="15">
      <c r="C129">
        <v>120</v>
      </c>
      <c r="D129" t="s">
        <v>493</v>
      </c>
      <c r="E129" s="13" t="s">
        <v>169</v>
      </c>
      <c r="F129" s="13" t="s">
        <v>211</v>
      </c>
      <c r="G129" s="13" t="s">
        <v>212</v>
      </c>
      <c r="I129">
        <f>VLOOKUP(D129,Spese!C:D,2,FALSE)</f>
        <v>10</v>
      </c>
    </row>
    <row r="130" spans="3:9" ht="15">
      <c r="C130">
        <v>121</v>
      </c>
      <c r="D130" t="s">
        <v>494</v>
      </c>
      <c r="E130" s="13" t="s">
        <v>195</v>
      </c>
      <c r="F130" s="13" t="s">
        <v>202</v>
      </c>
      <c r="G130" s="13" t="s">
        <v>213</v>
      </c>
      <c r="I130">
        <f>VLOOKUP(D130,Spese!C:D,2,FALSE)</f>
        <v>7</v>
      </c>
    </row>
    <row r="131" spans="3:9" ht="15">
      <c r="C131">
        <v>122</v>
      </c>
      <c r="D131" t="s">
        <v>495</v>
      </c>
      <c r="E131" s="13" t="s">
        <v>183</v>
      </c>
      <c r="F131" s="13" t="s">
        <v>214</v>
      </c>
      <c r="G131" s="13" t="s">
        <v>215</v>
      </c>
      <c r="I131" t="e">
        <f>VLOOKUP(D131,Spese!C:D,2,FALSE)</f>
        <v>#N/A</v>
      </c>
    </row>
    <row r="132" spans="3:9" ht="15">
      <c r="C132">
        <v>123</v>
      </c>
      <c r="D132" t="s">
        <v>496</v>
      </c>
      <c r="E132" s="13" t="s">
        <v>183</v>
      </c>
      <c r="F132" s="13" t="s">
        <v>216</v>
      </c>
      <c r="G132" s="13" t="s">
        <v>18</v>
      </c>
      <c r="I132" t="e">
        <f>VLOOKUP(D132,Spese!C:D,2,FALSE)</f>
        <v>#N/A</v>
      </c>
    </row>
    <row r="133" spans="3:9" ht="15">
      <c r="C133">
        <v>124</v>
      </c>
      <c r="D133" t="s">
        <v>497</v>
      </c>
      <c r="E133" s="13" t="s">
        <v>217</v>
      </c>
      <c r="F133" s="13" t="s">
        <v>218</v>
      </c>
      <c r="G133" s="13" t="s">
        <v>181</v>
      </c>
      <c r="I133">
        <f>VLOOKUP(D133,Spese!C:D,2,FALSE)</f>
        <v>7</v>
      </c>
    </row>
    <row r="134" spans="3:9" ht="15">
      <c r="C134">
        <v>125</v>
      </c>
      <c r="D134" t="s">
        <v>498</v>
      </c>
      <c r="E134" s="13" t="s">
        <v>153</v>
      </c>
      <c r="F134" s="13" t="s">
        <v>219</v>
      </c>
      <c r="G134" s="13" t="s">
        <v>220</v>
      </c>
      <c r="I134">
        <f>VLOOKUP(D134,Spese!C:D,2,FALSE)</f>
        <v>6</v>
      </c>
    </row>
    <row r="135" spans="3:9" ht="15">
      <c r="C135">
        <v>126</v>
      </c>
      <c r="D135" t="s">
        <v>499</v>
      </c>
      <c r="E135" s="13" t="s">
        <v>161</v>
      </c>
      <c r="F135" s="13" t="s">
        <v>209</v>
      </c>
      <c r="G135" s="13" t="s">
        <v>215</v>
      </c>
      <c r="I135">
        <f>VLOOKUP(D135,Spese!C:D,2,FALSE)</f>
        <v>2</v>
      </c>
    </row>
    <row r="136" spans="3:9" ht="15">
      <c r="C136">
        <v>127</v>
      </c>
      <c r="D136" t="s">
        <v>598</v>
      </c>
      <c r="E136" s="13" t="s">
        <v>16</v>
      </c>
      <c r="F136" s="13" t="s">
        <v>221</v>
      </c>
      <c r="G136" s="13" t="s">
        <v>222</v>
      </c>
      <c r="I136">
        <f>VLOOKUP(D136,Spese!C:D,2,FALSE)</f>
        <v>5</v>
      </c>
    </row>
    <row r="137" spans="3:9" ht="15">
      <c r="C137">
        <v>128</v>
      </c>
      <c r="D137" t="s">
        <v>500</v>
      </c>
      <c r="E137" s="13" t="s">
        <v>202</v>
      </c>
      <c r="F137" s="13" t="s">
        <v>223</v>
      </c>
      <c r="G137" s="13" t="s">
        <v>224</v>
      </c>
      <c r="I137">
        <f>VLOOKUP(D137,Spese!C:D,2,FALSE)</f>
        <v>4</v>
      </c>
    </row>
    <row r="138" spans="3:9" ht="15">
      <c r="C138">
        <v>129</v>
      </c>
      <c r="D138" t="s">
        <v>501</v>
      </c>
      <c r="E138" s="13" t="s">
        <v>225</v>
      </c>
      <c r="F138" s="13" t="s">
        <v>226</v>
      </c>
      <c r="G138" s="13" t="s">
        <v>227</v>
      </c>
      <c r="I138">
        <f>VLOOKUP(D138,Spese!C:D,2,FALSE)</f>
        <v>6</v>
      </c>
    </row>
    <row r="139" spans="3:9" ht="15">
      <c r="C139">
        <v>130</v>
      </c>
      <c r="D139" t="s">
        <v>502</v>
      </c>
      <c r="E139" s="13" t="s">
        <v>225</v>
      </c>
      <c r="F139" s="13" t="s">
        <v>228</v>
      </c>
      <c r="G139" s="13" t="s">
        <v>227</v>
      </c>
      <c r="I139">
        <f>VLOOKUP(D139,Spese!C:D,2,FALSE)</f>
        <v>9</v>
      </c>
    </row>
    <row r="140" spans="3:9" ht="15">
      <c r="C140">
        <v>131</v>
      </c>
      <c r="D140" t="s">
        <v>503</v>
      </c>
      <c r="E140" s="13" t="s">
        <v>200</v>
      </c>
      <c r="F140" s="13" t="s">
        <v>229</v>
      </c>
      <c r="G140" s="13" t="s">
        <v>230</v>
      </c>
      <c r="I140">
        <f>VLOOKUP(D140,Spese!C:D,2,FALSE)</f>
        <v>5</v>
      </c>
    </row>
    <row r="141" spans="3:9" ht="15">
      <c r="C141">
        <v>132</v>
      </c>
      <c r="D141" t="s">
        <v>504</v>
      </c>
      <c r="E141" s="13" t="s">
        <v>187</v>
      </c>
      <c r="F141" s="13" t="s">
        <v>199</v>
      </c>
      <c r="G141" s="13" t="s">
        <v>231</v>
      </c>
      <c r="I141" t="e">
        <f>VLOOKUP(D141,Spese!C:D,2,FALSE)</f>
        <v>#N/A</v>
      </c>
    </row>
    <row r="142" spans="3:9" ht="15">
      <c r="C142">
        <v>133</v>
      </c>
      <c r="D142" t="s">
        <v>505</v>
      </c>
      <c r="E142" s="13" t="s">
        <v>187</v>
      </c>
      <c r="F142" s="13" t="s">
        <v>232</v>
      </c>
      <c r="G142" s="13" t="s">
        <v>227</v>
      </c>
      <c r="I142">
        <f>VLOOKUP(D142,Spese!C:D,2,FALSE)</f>
        <v>4</v>
      </c>
    </row>
    <row r="143" spans="3:9" ht="15">
      <c r="C143">
        <v>134</v>
      </c>
      <c r="D143" t="s">
        <v>506</v>
      </c>
      <c r="E143" s="13" t="s">
        <v>233</v>
      </c>
      <c r="F143" s="13" t="s">
        <v>221</v>
      </c>
      <c r="G143" s="13" t="s">
        <v>234</v>
      </c>
      <c r="I143">
        <f>VLOOKUP(D143,Spese!C:D,2,FALSE)</f>
        <v>6</v>
      </c>
    </row>
    <row r="144" spans="3:9" ht="15">
      <c r="C144">
        <v>135</v>
      </c>
      <c r="D144" t="s">
        <v>507</v>
      </c>
      <c r="E144" s="13" t="s">
        <v>233</v>
      </c>
      <c r="F144" s="13" t="s">
        <v>235</v>
      </c>
      <c r="G144" s="13" t="s">
        <v>236</v>
      </c>
      <c r="I144">
        <f>VLOOKUP(D144,Spese!C:D,2,FALSE)</f>
        <v>5</v>
      </c>
    </row>
    <row r="145" spans="3:9" ht="15">
      <c r="C145">
        <v>136</v>
      </c>
      <c r="D145" t="s">
        <v>508</v>
      </c>
      <c r="E145" s="13" t="s">
        <v>237</v>
      </c>
      <c r="F145" s="13" t="s">
        <v>238</v>
      </c>
      <c r="G145" s="13" t="s">
        <v>239</v>
      </c>
      <c r="I145">
        <f>VLOOKUP(D145,Spese!C:D,2,FALSE)</f>
        <v>7</v>
      </c>
    </row>
    <row r="146" spans="3:9" ht="15">
      <c r="C146">
        <v>137</v>
      </c>
      <c r="D146" t="s">
        <v>509</v>
      </c>
      <c r="E146" s="13" t="s">
        <v>237</v>
      </c>
      <c r="F146" s="13" t="s">
        <v>240</v>
      </c>
      <c r="G146" s="13" t="s">
        <v>241</v>
      </c>
      <c r="I146">
        <f>VLOOKUP(D146,Spese!C:D,2,FALSE)</f>
        <v>3</v>
      </c>
    </row>
    <row r="147" spans="3:9" ht="15">
      <c r="C147">
        <v>138</v>
      </c>
      <c r="D147" t="s">
        <v>510</v>
      </c>
      <c r="E147" s="13" t="s">
        <v>240</v>
      </c>
      <c r="F147" s="13" t="s">
        <v>242</v>
      </c>
      <c r="G147" s="13" t="s">
        <v>239</v>
      </c>
      <c r="I147">
        <f>VLOOKUP(D147,Spese!C:D,2,FALSE)</f>
        <v>3</v>
      </c>
    </row>
    <row r="148" spans="3:9" ht="15">
      <c r="C148">
        <v>139</v>
      </c>
      <c r="D148" t="s">
        <v>511</v>
      </c>
      <c r="E148" s="13" t="s">
        <v>243</v>
      </c>
      <c r="F148" s="13" t="s">
        <v>244</v>
      </c>
      <c r="G148" s="13" t="s">
        <v>245</v>
      </c>
      <c r="I148">
        <f>VLOOKUP(D148,Spese!C:D,2,FALSE)</f>
        <v>2</v>
      </c>
    </row>
    <row r="149" spans="3:9" ht="15">
      <c r="C149">
        <v>140</v>
      </c>
      <c r="D149" t="s">
        <v>512</v>
      </c>
      <c r="E149" s="13" t="s">
        <v>246</v>
      </c>
      <c r="F149" s="13" t="s">
        <v>242</v>
      </c>
      <c r="G149" s="13" t="s">
        <v>241</v>
      </c>
      <c r="I149">
        <f>VLOOKUP(D149,Spese!C:D,2,FALSE)</f>
        <v>7</v>
      </c>
    </row>
    <row r="150" spans="3:9" ht="15">
      <c r="C150">
        <v>141</v>
      </c>
      <c r="D150" t="s">
        <v>513</v>
      </c>
      <c r="E150" s="13" t="s">
        <v>226</v>
      </c>
      <c r="F150" s="13" t="s">
        <v>247</v>
      </c>
      <c r="G150" s="13" t="s">
        <v>248</v>
      </c>
      <c r="I150" t="e">
        <f>VLOOKUP(D150,Spese!C:D,2,FALSE)</f>
        <v>#N/A</v>
      </c>
    </row>
    <row r="151" spans="3:9" ht="15">
      <c r="C151">
        <v>142</v>
      </c>
      <c r="D151" t="s">
        <v>514</v>
      </c>
      <c r="E151" s="13" t="s">
        <v>229</v>
      </c>
      <c r="F151" s="13" t="s">
        <v>244</v>
      </c>
      <c r="G151" s="13" t="s">
        <v>249</v>
      </c>
      <c r="I151">
        <f>VLOOKUP(D151,Spese!C:D,2,FALSE)</f>
        <v>3</v>
      </c>
    </row>
    <row r="152" spans="3:9" ht="15">
      <c r="C152">
        <v>143</v>
      </c>
      <c r="D152" t="s">
        <v>515</v>
      </c>
      <c r="E152" s="13" t="s">
        <v>219</v>
      </c>
      <c r="F152" s="13" t="s">
        <v>244</v>
      </c>
      <c r="G152" s="13" t="s">
        <v>250</v>
      </c>
      <c r="I152">
        <f>VLOOKUP(D152,Spese!C:D,2,FALSE)</f>
        <v>6</v>
      </c>
    </row>
    <row r="153" spans="3:9" ht="15">
      <c r="C153">
        <v>144</v>
      </c>
      <c r="D153" t="s">
        <v>516</v>
      </c>
      <c r="E153" s="13" t="s">
        <v>238</v>
      </c>
      <c r="F153" s="13" t="s">
        <v>251</v>
      </c>
      <c r="G153" s="13" t="s">
        <v>252</v>
      </c>
      <c r="I153">
        <f>VLOOKUP(D153,Spese!C:D,2,FALSE)</f>
        <v>5</v>
      </c>
    </row>
    <row r="154" spans="3:9" ht="15">
      <c r="C154">
        <v>145</v>
      </c>
      <c r="D154" t="s">
        <v>517</v>
      </c>
      <c r="E154" s="13" t="s">
        <v>244</v>
      </c>
      <c r="F154" s="13" t="s">
        <v>253</v>
      </c>
      <c r="G154" s="13" t="s">
        <v>234</v>
      </c>
      <c r="I154">
        <f>VLOOKUP(D154,Spese!C:D,2,FALSE)</f>
        <v>2</v>
      </c>
    </row>
    <row r="155" spans="3:9" ht="15">
      <c r="C155">
        <v>146</v>
      </c>
      <c r="D155" t="s">
        <v>518</v>
      </c>
      <c r="E155" s="13" t="s">
        <v>208</v>
      </c>
      <c r="F155" s="13" t="s">
        <v>254</v>
      </c>
      <c r="G155" s="13" t="s">
        <v>255</v>
      </c>
      <c r="I155">
        <f>VLOOKUP(D155,Spese!C:D,2,FALSE)</f>
        <v>6</v>
      </c>
    </row>
    <row r="156" spans="3:9" ht="15">
      <c r="C156">
        <v>147</v>
      </c>
      <c r="D156" t="s">
        <v>519</v>
      </c>
      <c r="E156" s="13" t="s">
        <v>251</v>
      </c>
      <c r="F156" s="13" t="s">
        <v>256</v>
      </c>
      <c r="G156" s="13" t="s">
        <v>257</v>
      </c>
      <c r="I156">
        <f>VLOOKUP(D156,Spese!C:D,2,FALSE)</f>
        <v>6</v>
      </c>
    </row>
    <row r="157" spans="3:9" ht="15">
      <c r="C157">
        <v>148</v>
      </c>
      <c r="D157" t="s">
        <v>520</v>
      </c>
      <c r="E157" s="13" t="s">
        <v>218</v>
      </c>
      <c r="F157" s="13" t="s">
        <v>253</v>
      </c>
      <c r="G157" s="13" t="s">
        <v>258</v>
      </c>
      <c r="I157">
        <f>VLOOKUP(D157,Spese!C:D,2,FALSE)</f>
        <v>2</v>
      </c>
    </row>
    <row r="158" spans="3:9" ht="15">
      <c r="C158">
        <v>149</v>
      </c>
      <c r="D158" t="s">
        <v>521</v>
      </c>
      <c r="E158" s="13" t="s">
        <v>259</v>
      </c>
      <c r="F158" s="13" t="s">
        <v>260</v>
      </c>
      <c r="G158" s="13" t="s">
        <v>261</v>
      </c>
      <c r="I158">
        <f>VLOOKUP(D158,Spese!C:D,2,FALSE)</f>
        <v>6</v>
      </c>
    </row>
    <row r="159" spans="3:9" ht="15">
      <c r="C159">
        <v>150</v>
      </c>
      <c r="D159" t="s">
        <v>597</v>
      </c>
      <c r="E159" s="13" t="s">
        <v>262</v>
      </c>
      <c r="F159" s="13" t="s">
        <v>263</v>
      </c>
      <c r="G159" s="13" t="s">
        <v>264</v>
      </c>
      <c r="I159">
        <f>VLOOKUP(D159,Spese!C:D,2,FALSE)</f>
        <v>12</v>
      </c>
    </row>
    <row r="160" spans="3:9" ht="15">
      <c r="C160">
        <v>151</v>
      </c>
      <c r="D160" t="s">
        <v>522</v>
      </c>
      <c r="E160" s="13" t="s">
        <v>263</v>
      </c>
      <c r="F160" s="13" t="s">
        <v>265</v>
      </c>
      <c r="G160" s="13" t="s">
        <v>266</v>
      </c>
      <c r="I160">
        <f>VLOOKUP(D160,Spese!C:D,2,FALSE)</f>
        <v>11</v>
      </c>
    </row>
    <row r="161" spans="3:9" ht="15">
      <c r="C161">
        <v>152</v>
      </c>
      <c r="D161" t="s">
        <v>523</v>
      </c>
      <c r="E161" s="13" t="s">
        <v>267</v>
      </c>
      <c r="F161" s="13" t="s">
        <v>268</v>
      </c>
      <c r="G161" s="13" t="s">
        <v>269</v>
      </c>
      <c r="I161">
        <f>VLOOKUP(D161,Spese!C:D,2,FALSE)</f>
        <v>6</v>
      </c>
    </row>
    <row r="162" spans="3:9" ht="15">
      <c r="C162">
        <v>153</v>
      </c>
      <c r="D162" t="s">
        <v>524</v>
      </c>
      <c r="E162" s="13" t="s">
        <v>270</v>
      </c>
      <c r="F162" s="13" t="s">
        <v>271</v>
      </c>
      <c r="G162" s="13" t="s">
        <v>272</v>
      </c>
      <c r="I162">
        <f>VLOOKUP(D162,Spese!C:D,2,FALSE)</f>
        <v>10</v>
      </c>
    </row>
    <row r="163" spans="3:9" ht="15">
      <c r="C163">
        <v>154</v>
      </c>
      <c r="D163" t="s">
        <v>525</v>
      </c>
      <c r="E163" s="13" t="s">
        <v>273</v>
      </c>
      <c r="F163" s="13" t="s">
        <v>274</v>
      </c>
      <c r="G163" s="13" t="s">
        <v>275</v>
      </c>
      <c r="I163">
        <f>VLOOKUP(D163,Spese!C:D,2,FALSE)</f>
        <v>10</v>
      </c>
    </row>
    <row r="164" spans="3:9" ht="15">
      <c r="C164">
        <v>155</v>
      </c>
      <c r="D164" t="s">
        <v>526</v>
      </c>
      <c r="E164" s="13" t="s">
        <v>273</v>
      </c>
      <c r="F164" s="13" t="s">
        <v>276</v>
      </c>
      <c r="G164" s="13" t="s">
        <v>277</v>
      </c>
      <c r="I164">
        <f>VLOOKUP(D164,Spese!C:D,2,FALSE)</f>
        <v>6</v>
      </c>
    </row>
    <row r="165" spans="3:9" ht="15">
      <c r="C165">
        <v>156</v>
      </c>
      <c r="D165" t="s">
        <v>527</v>
      </c>
      <c r="E165" s="13" t="s">
        <v>274</v>
      </c>
      <c r="F165" s="13" t="s">
        <v>278</v>
      </c>
      <c r="G165" s="13" t="s">
        <v>279</v>
      </c>
      <c r="I165">
        <f>VLOOKUP(D165,Spese!C:D,2,FALSE)</f>
        <v>7</v>
      </c>
    </row>
    <row r="166" spans="3:9" ht="15">
      <c r="C166">
        <v>157</v>
      </c>
      <c r="D166" t="s">
        <v>528</v>
      </c>
      <c r="E166" s="13" t="s">
        <v>280</v>
      </c>
      <c r="F166" s="13" t="s">
        <v>281</v>
      </c>
      <c r="G166" s="13" t="s">
        <v>279</v>
      </c>
      <c r="I166">
        <f>VLOOKUP(D166,Spese!C:D,2,FALSE)</f>
        <v>6</v>
      </c>
    </row>
    <row r="167" spans="3:9" ht="15">
      <c r="C167">
        <v>158</v>
      </c>
      <c r="D167" t="s">
        <v>529</v>
      </c>
      <c r="E167" s="13" t="s">
        <v>282</v>
      </c>
      <c r="F167" s="13" t="s">
        <v>283</v>
      </c>
      <c r="G167" s="13" t="s">
        <v>275</v>
      </c>
      <c r="I167">
        <f>VLOOKUP(D167,Spese!C:D,2,FALSE)</f>
        <v>7</v>
      </c>
    </row>
    <row r="168" spans="3:9" ht="15">
      <c r="C168">
        <v>159</v>
      </c>
      <c r="D168" t="s">
        <v>530</v>
      </c>
      <c r="E168" s="13" t="s">
        <v>284</v>
      </c>
      <c r="F168" s="13" t="s">
        <v>285</v>
      </c>
      <c r="G168" s="13" t="s">
        <v>286</v>
      </c>
      <c r="I168">
        <f>VLOOKUP(D168,Spese!C:D,2,FALSE)</f>
        <v>3</v>
      </c>
    </row>
    <row r="169" spans="3:9" ht="15">
      <c r="C169">
        <v>160</v>
      </c>
      <c r="D169" t="s">
        <v>531</v>
      </c>
      <c r="E169" s="13" t="s">
        <v>287</v>
      </c>
      <c r="F169" s="13" t="s">
        <v>271</v>
      </c>
      <c r="G169" s="13" t="s">
        <v>288</v>
      </c>
      <c r="I169">
        <f>VLOOKUP(D169,Spese!C:D,2,FALSE)</f>
        <v>6</v>
      </c>
    </row>
    <row r="170" spans="3:9" ht="15">
      <c r="C170">
        <v>161</v>
      </c>
      <c r="D170" t="s">
        <v>532</v>
      </c>
      <c r="E170" s="13" t="s">
        <v>281</v>
      </c>
      <c r="F170" s="13" t="s">
        <v>289</v>
      </c>
      <c r="G170" s="13" t="s">
        <v>290</v>
      </c>
      <c r="I170">
        <f>VLOOKUP(D170,Spese!C:D,2,FALSE)</f>
        <v>6</v>
      </c>
    </row>
    <row r="171" spans="3:9" ht="15">
      <c r="C171">
        <v>162</v>
      </c>
      <c r="D171" t="s">
        <v>533</v>
      </c>
      <c r="E171" s="13" t="s">
        <v>281</v>
      </c>
      <c r="F171" s="13" t="s">
        <v>283</v>
      </c>
      <c r="G171" s="13" t="s">
        <v>291</v>
      </c>
      <c r="I171">
        <f>VLOOKUP(D171,Spese!C:D,2,FALSE)</f>
        <v>4</v>
      </c>
    </row>
    <row r="172" spans="3:9" ht="15">
      <c r="C172">
        <v>163</v>
      </c>
      <c r="D172" t="s">
        <v>534</v>
      </c>
      <c r="E172" s="13" t="s">
        <v>292</v>
      </c>
      <c r="F172" s="13" t="s">
        <v>293</v>
      </c>
      <c r="G172" s="13" t="s">
        <v>294</v>
      </c>
      <c r="I172">
        <f>VLOOKUP(D172,Spese!C:D,2,FALSE)</f>
        <v>6</v>
      </c>
    </row>
    <row r="173" spans="3:9" ht="15">
      <c r="C173">
        <v>164</v>
      </c>
      <c r="D173" s="45" t="s">
        <v>552</v>
      </c>
      <c r="E173" s="13" t="s">
        <v>295</v>
      </c>
      <c r="F173" s="13" t="s">
        <v>296</v>
      </c>
      <c r="G173" s="13" t="s">
        <v>297</v>
      </c>
      <c r="I173">
        <f>VLOOKUP(D173,Spese!C:D,2,FALSE)</f>
        <v>11</v>
      </c>
    </row>
    <row r="174" spans="3:9" ht="15">
      <c r="C174">
        <v>165</v>
      </c>
      <c r="D174" t="s">
        <v>536</v>
      </c>
      <c r="E174" s="13" t="s">
        <v>298</v>
      </c>
      <c r="F174" s="13" t="s">
        <v>299</v>
      </c>
      <c r="G174" s="13" t="s">
        <v>288</v>
      </c>
      <c r="I174">
        <f>VLOOKUP(D174,Spese!C:D,2,FALSE)</f>
        <v>6</v>
      </c>
    </row>
    <row r="175" spans="3:9" ht="15">
      <c r="C175">
        <v>166</v>
      </c>
      <c r="D175" t="s">
        <v>537</v>
      </c>
      <c r="E175" s="13" t="s">
        <v>300</v>
      </c>
      <c r="F175" s="13" t="s">
        <v>301</v>
      </c>
      <c r="G175" s="13" t="s">
        <v>297</v>
      </c>
      <c r="I175">
        <f>VLOOKUP(D175,Spese!C:D,2,FALSE)</f>
        <v>8</v>
      </c>
    </row>
    <row r="176" spans="3:9" ht="15">
      <c r="C176">
        <v>167</v>
      </c>
      <c r="D176" t="s">
        <v>601</v>
      </c>
      <c r="E176" s="13" t="s">
        <v>302</v>
      </c>
      <c r="F176" s="13" t="s">
        <v>303</v>
      </c>
      <c r="G176" s="13" t="s">
        <v>304</v>
      </c>
      <c r="I176">
        <f>VLOOKUP(D176,Spese!C:D,2,FALSE)</f>
        <v>12</v>
      </c>
    </row>
    <row r="177" spans="3:9" ht="15">
      <c r="C177">
        <v>168</v>
      </c>
      <c r="D177" t="s">
        <v>538</v>
      </c>
      <c r="E177" s="13" t="s">
        <v>305</v>
      </c>
      <c r="F177" s="13" t="s">
        <v>306</v>
      </c>
      <c r="G177" s="13" t="s">
        <v>307</v>
      </c>
      <c r="I177">
        <f>VLOOKUP(D177,Spese!C:D,2,FALSE)</f>
        <v>4</v>
      </c>
    </row>
    <row r="178" spans="3:9" ht="15">
      <c r="C178">
        <v>169</v>
      </c>
      <c r="D178" t="s">
        <v>539</v>
      </c>
      <c r="E178" s="13" t="s">
        <v>305</v>
      </c>
      <c r="F178" s="13" t="s">
        <v>308</v>
      </c>
      <c r="G178" s="13" t="s">
        <v>309</v>
      </c>
      <c r="I178">
        <f>VLOOKUP(D178,Spese!C:D,2,FALSE)</f>
        <v>6</v>
      </c>
    </row>
    <row r="179" spans="3:9" ht="15">
      <c r="C179">
        <v>170</v>
      </c>
      <c r="D179" t="s">
        <v>540</v>
      </c>
      <c r="E179" s="13" t="s">
        <v>308</v>
      </c>
      <c r="F179" s="13" t="s">
        <v>310</v>
      </c>
      <c r="G179" s="13" t="s">
        <v>311</v>
      </c>
      <c r="I179">
        <f>VLOOKUP(D179,Spese!C:D,2,FALSE)</f>
        <v>5</v>
      </c>
    </row>
    <row r="180" spans="3:9" ht="15">
      <c r="C180">
        <v>171</v>
      </c>
      <c r="D180" t="s">
        <v>541</v>
      </c>
      <c r="E180" s="13" t="s">
        <v>312</v>
      </c>
      <c r="F180" s="13" t="s">
        <v>313</v>
      </c>
      <c r="G180" s="13" t="s">
        <v>314</v>
      </c>
      <c r="I180">
        <f>VLOOKUP(D180,Spese!C:D,2,FALSE)</f>
        <v>6</v>
      </c>
    </row>
    <row r="181" spans="3:9" ht="15">
      <c r="C181">
        <v>172</v>
      </c>
      <c r="D181" t="s">
        <v>542</v>
      </c>
      <c r="E181" s="13" t="s">
        <v>315</v>
      </c>
      <c r="F181" s="13" t="s">
        <v>316</v>
      </c>
      <c r="G181" s="13" t="s">
        <v>317</v>
      </c>
      <c r="I181">
        <f>VLOOKUP(D181,Spese!C:D,2,FALSE)</f>
        <v>2</v>
      </c>
    </row>
    <row r="182" spans="3:9" ht="15">
      <c r="C182">
        <v>173</v>
      </c>
      <c r="D182" t="s">
        <v>543</v>
      </c>
      <c r="E182" s="13" t="s">
        <v>318</v>
      </c>
      <c r="F182" s="13" t="s">
        <v>319</v>
      </c>
      <c r="G182" s="13" t="s">
        <v>320</v>
      </c>
      <c r="I182">
        <f>VLOOKUP(D182,Spese!C:D,2,FALSE)</f>
        <v>8</v>
      </c>
    </row>
    <row r="183" spans="3:9" ht="15">
      <c r="C183">
        <v>174</v>
      </c>
      <c r="D183" t="s">
        <v>544</v>
      </c>
      <c r="E183" s="13" t="s">
        <v>313</v>
      </c>
      <c r="F183" s="13" t="s">
        <v>321</v>
      </c>
      <c r="G183" s="13" t="s">
        <v>322</v>
      </c>
      <c r="I183">
        <f>VLOOKUP(D183,Spese!C:D,2,FALSE)</f>
        <v>10</v>
      </c>
    </row>
    <row r="184" spans="3:9" ht="15">
      <c r="C184">
        <v>175</v>
      </c>
      <c r="D184" t="s">
        <v>545</v>
      </c>
      <c r="E184" s="13" t="s">
        <v>323</v>
      </c>
      <c r="F184" s="13" t="s">
        <v>324</v>
      </c>
      <c r="G184" s="13" t="s">
        <v>325</v>
      </c>
      <c r="I184">
        <f>VLOOKUP(D184,Spese!C:D,2,FALSE)</f>
        <v>7</v>
      </c>
    </row>
    <row r="185" spans="3:9" ht="15">
      <c r="C185">
        <v>176</v>
      </c>
      <c r="D185" t="s">
        <v>546</v>
      </c>
      <c r="E185" s="13" t="s">
        <v>316</v>
      </c>
      <c r="F185" s="13" t="s">
        <v>326</v>
      </c>
      <c r="G185" s="13" t="s">
        <v>327</v>
      </c>
      <c r="I185">
        <f>VLOOKUP(D185,Spese!C:D,2,FALSE)</f>
        <v>6</v>
      </c>
    </row>
    <row r="186" spans="3:9" ht="15">
      <c r="C186">
        <v>177</v>
      </c>
      <c r="D186" t="s">
        <v>547</v>
      </c>
      <c r="E186" s="13" t="s">
        <v>328</v>
      </c>
      <c r="F186" s="13" t="s">
        <v>329</v>
      </c>
      <c r="G186" s="13" t="s">
        <v>330</v>
      </c>
      <c r="I186">
        <f>VLOOKUP(D186,Spese!C:D,2,FALSE)</f>
        <v>13</v>
      </c>
    </row>
    <row r="187" spans="3:9" ht="15">
      <c r="C187">
        <v>178</v>
      </c>
      <c r="D187" t="s">
        <v>548</v>
      </c>
      <c r="E187" s="13" t="s">
        <v>324</v>
      </c>
      <c r="F187" s="13" t="s">
        <v>331</v>
      </c>
      <c r="G187" s="13" t="s">
        <v>332</v>
      </c>
      <c r="I187">
        <f>VLOOKUP(D187,Spese!C:D,2,FALSE)</f>
        <v>9</v>
      </c>
    </row>
    <row r="188" spans="3:9" ht="15">
      <c r="C188">
        <v>179</v>
      </c>
      <c r="D188" t="s">
        <v>549</v>
      </c>
      <c r="E188" s="13" t="s">
        <v>333</v>
      </c>
      <c r="F188" s="13" t="s">
        <v>334</v>
      </c>
      <c r="G188" s="13" t="s">
        <v>335</v>
      </c>
      <c r="I188">
        <f>VLOOKUP(D188,Spese!C:D,2,FALSE)</f>
        <v>5</v>
      </c>
    </row>
    <row r="189" spans="3:9" ht="15">
      <c r="C189">
        <v>180</v>
      </c>
      <c r="D189" t="s">
        <v>550</v>
      </c>
      <c r="E189" s="13" t="s">
        <v>333</v>
      </c>
      <c r="F189" s="13" t="s">
        <v>329</v>
      </c>
      <c r="G189" s="13" t="s">
        <v>336</v>
      </c>
      <c r="I189">
        <f>VLOOKUP(D189,Spese!C:D,2,FALSE)</f>
        <v>5</v>
      </c>
    </row>
    <row r="190" spans="3:9" ht="15">
      <c r="C190">
        <v>181</v>
      </c>
      <c r="D190" t="s">
        <v>551</v>
      </c>
      <c r="E190" s="13" t="s">
        <v>337</v>
      </c>
      <c r="F190" s="13" t="s">
        <v>338</v>
      </c>
      <c r="G190" s="13" t="s">
        <v>339</v>
      </c>
      <c r="I190" t="e">
        <f>VLOOKUP(D190,Spese!C:D,2,FALSE)</f>
        <v>#N/A</v>
      </c>
    </row>
    <row r="191" spans="3:9" ht="15">
      <c r="C191">
        <v>182</v>
      </c>
      <c r="D191" t="s">
        <v>602</v>
      </c>
      <c r="E191" s="13" t="s">
        <v>338</v>
      </c>
      <c r="F191" s="13" t="s">
        <v>340</v>
      </c>
      <c r="G191" s="13" t="s">
        <v>341</v>
      </c>
      <c r="I191">
        <f>VLOOKUP(D191,Spese!C:D,2,FALSE)</f>
        <v>6</v>
      </c>
    </row>
    <row r="192" spans="3:9" ht="15">
      <c r="C192">
        <v>183</v>
      </c>
      <c r="D192" s="45" t="s">
        <v>1079</v>
      </c>
      <c r="E192" s="13" t="s">
        <v>342</v>
      </c>
      <c r="F192" s="13" t="s">
        <v>343</v>
      </c>
      <c r="G192" s="13" t="s">
        <v>344</v>
      </c>
      <c r="I192" t="e">
        <f>VLOOKUP(D192,Spese!C:D,2,FALSE)</f>
        <v>#N/A</v>
      </c>
    </row>
    <row r="193" spans="3:9" ht="15">
      <c r="C193">
        <v>184</v>
      </c>
      <c r="D193" t="s">
        <v>553</v>
      </c>
      <c r="E193" s="13" t="s">
        <v>340</v>
      </c>
      <c r="F193" s="13" t="s">
        <v>345</v>
      </c>
      <c r="G193" s="13" t="s">
        <v>346</v>
      </c>
      <c r="I193">
        <f>VLOOKUP(D193,Spese!C:D,2,FALSE)</f>
        <v>8</v>
      </c>
    </row>
    <row r="194" spans="3:9" ht="15">
      <c r="C194">
        <v>185</v>
      </c>
      <c r="D194" t="s">
        <v>554</v>
      </c>
      <c r="E194" s="13" t="s">
        <v>347</v>
      </c>
      <c r="F194" s="13" t="s">
        <v>348</v>
      </c>
      <c r="G194" s="13" t="s">
        <v>349</v>
      </c>
      <c r="I194">
        <f>VLOOKUP(D194,Spese!C:D,2,FALSE)</f>
        <v>9</v>
      </c>
    </row>
    <row r="195" spans="3:9" ht="15">
      <c r="C195">
        <v>186</v>
      </c>
      <c r="D195" t="s">
        <v>555</v>
      </c>
      <c r="E195" s="13" t="s">
        <v>350</v>
      </c>
      <c r="F195" s="13" t="s">
        <v>351</v>
      </c>
      <c r="G195" s="13" t="s">
        <v>352</v>
      </c>
      <c r="I195">
        <f>VLOOKUP(D195,Spese!C:D,2,FALSE)</f>
        <v>4</v>
      </c>
    </row>
    <row r="196" spans="3:9" ht="15">
      <c r="C196">
        <v>187</v>
      </c>
      <c r="D196" t="s">
        <v>556</v>
      </c>
      <c r="E196" s="13" t="s">
        <v>353</v>
      </c>
      <c r="F196" s="13" t="s">
        <v>354</v>
      </c>
      <c r="G196" s="13" t="s">
        <v>355</v>
      </c>
      <c r="I196">
        <f>VLOOKUP(D196,Spese!C:D,2,FALSE)</f>
        <v>5</v>
      </c>
    </row>
    <row r="197" spans="3:9" ht="15">
      <c r="C197">
        <v>188</v>
      </c>
      <c r="D197" t="s">
        <v>557</v>
      </c>
      <c r="E197" s="13" t="s">
        <v>356</v>
      </c>
      <c r="F197" s="13" t="s">
        <v>357</v>
      </c>
      <c r="G197" s="13" t="s">
        <v>358</v>
      </c>
      <c r="I197">
        <f>VLOOKUP(D197,Spese!C:D,2,FALSE)</f>
        <v>7</v>
      </c>
    </row>
    <row r="198" spans="3:9" ht="15">
      <c r="C198">
        <v>189</v>
      </c>
      <c r="D198" t="s">
        <v>558</v>
      </c>
      <c r="E198" s="13" t="s">
        <v>359</v>
      </c>
      <c r="F198" s="13" t="s">
        <v>360</v>
      </c>
      <c r="G198" s="13" t="s">
        <v>361</v>
      </c>
      <c r="I198" t="e">
        <f>VLOOKUP(D198,Spese!C:D,2,FALSE)</f>
        <v>#N/A</v>
      </c>
    </row>
    <row r="199" spans="3:9" ht="15">
      <c r="C199">
        <v>190</v>
      </c>
      <c r="D199" t="s">
        <v>559</v>
      </c>
      <c r="E199" s="13" t="s">
        <v>362</v>
      </c>
      <c r="F199" s="13" t="s">
        <v>363</v>
      </c>
      <c r="G199" s="13" t="s">
        <v>364</v>
      </c>
      <c r="I199">
        <f>VLOOKUP(D199,Spese!C:D,2,FALSE)</f>
        <v>5</v>
      </c>
    </row>
    <row r="200" spans="3:9" ht="15">
      <c r="C200">
        <v>191</v>
      </c>
      <c r="D200" t="s">
        <v>560</v>
      </c>
      <c r="E200" s="13" t="s">
        <v>365</v>
      </c>
      <c r="F200" s="13" t="s">
        <v>366</v>
      </c>
      <c r="G200" s="13" t="s">
        <v>367</v>
      </c>
      <c r="I200">
        <f>VLOOKUP(D200,Spese!C:D,2,FALSE)</f>
        <v>13</v>
      </c>
    </row>
    <row r="201" spans="3:9" ht="15">
      <c r="C201">
        <v>192</v>
      </c>
      <c r="D201" t="s">
        <v>561</v>
      </c>
      <c r="E201" s="13" t="s">
        <v>365</v>
      </c>
      <c r="F201" s="13" t="s">
        <v>368</v>
      </c>
      <c r="G201" s="13" t="s">
        <v>369</v>
      </c>
      <c r="I201">
        <f>VLOOKUP(D201,Spese!C:D,2,FALSE)</f>
        <v>13</v>
      </c>
    </row>
    <row r="202" spans="3:9" ht="15">
      <c r="C202">
        <v>193</v>
      </c>
      <c r="D202" t="s">
        <v>562</v>
      </c>
      <c r="E202" s="13" t="s">
        <v>370</v>
      </c>
      <c r="F202" s="13" t="s">
        <v>371</v>
      </c>
      <c r="G202" s="13" t="s">
        <v>372</v>
      </c>
      <c r="I202">
        <f>VLOOKUP(D202,Spese!C:D,2,FALSE)</f>
        <v>5</v>
      </c>
    </row>
    <row r="203" spans="3:9" ht="15">
      <c r="C203">
        <v>194</v>
      </c>
      <c r="D203" t="s">
        <v>563</v>
      </c>
      <c r="E203" s="13" t="s">
        <v>371</v>
      </c>
      <c r="F203" s="13" t="s">
        <v>373</v>
      </c>
      <c r="G203" s="13" t="s">
        <v>374</v>
      </c>
      <c r="I203">
        <f>VLOOKUP(D203,Spese!C:D,2,FALSE)</f>
        <v>6</v>
      </c>
    </row>
    <row r="204" spans="3:9" ht="15">
      <c r="C204">
        <v>195</v>
      </c>
      <c r="D204" t="s">
        <v>603</v>
      </c>
      <c r="E204" s="13" t="s">
        <v>375</v>
      </c>
      <c r="F204" s="13" t="s">
        <v>376</v>
      </c>
      <c r="G204" s="13" t="s">
        <v>377</v>
      </c>
      <c r="I204">
        <f>VLOOKUP(D204,Spese!C:D,2,FALSE)</f>
        <v>6</v>
      </c>
    </row>
    <row r="205" spans="4:8" ht="14.25">
      <c r="D205" s="7" t="s">
        <v>5</v>
      </c>
      <c r="E205" s="14" t="s">
        <v>16</v>
      </c>
      <c r="F205" s="14" t="s">
        <v>17</v>
      </c>
      <c r="G205" s="14" t="s">
        <v>18</v>
      </c>
      <c r="H205" s="8"/>
    </row>
    <row r="207" ht="23.25">
      <c r="B207" s="1" t="s">
        <v>0</v>
      </c>
    </row>
    <row r="209" spans="2:8" ht="40.5" customHeight="1">
      <c r="B209" s="9" t="s">
        <v>6</v>
      </c>
      <c r="C209" s="9" t="s">
        <v>7</v>
      </c>
      <c r="D209" s="9" t="s">
        <v>2</v>
      </c>
      <c r="E209" s="10" t="s">
        <v>3</v>
      </c>
      <c r="F209" s="10" t="s">
        <v>4</v>
      </c>
      <c r="G209" s="10" t="s">
        <v>1</v>
      </c>
      <c r="H209" s="10"/>
    </row>
    <row r="210" spans="2:9" ht="14.25">
      <c r="B210">
        <v>2</v>
      </c>
      <c r="C210">
        <v>3</v>
      </c>
      <c r="D210" t="s">
        <v>564</v>
      </c>
      <c r="E210" s="5">
        <v>83.52</v>
      </c>
      <c r="F210" s="5">
        <v>80.62</v>
      </c>
      <c r="G210" s="5">
        <v>86.62</v>
      </c>
      <c r="I210">
        <f>VLOOKUP(D210,Spese!C:D,2,FALSE)</f>
        <v>8</v>
      </c>
    </row>
    <row r="211" spans="3:9" ht="14.25">
      <c r="C211">
        <v>2</v>
      </c>
      <c r="D211" t="s">
        <v>387</v>
      </c>
      <c r="E211" s="5">
        <v>82.27</v>
      </c>
      <c r="F211" s="5">
        <v>79.44</v>
      </c>
      <c r="G211" s="5">
        <v>85.25</v>
      </c>
      <c r="I211" t="e">
        <f>VLOOKUP(D211,Spese!C:D,2,FALSE)</f>
        <v>#N/A</v>
      </c>
    </row>
    <row r="212" spans="1:9" ht="14.25">
      <c r="A212" s="15" t="s">
        <v>611</v>
      </c>
      <c r="B212">
        <v>1</v>
      </c>
      <c r="C212">
        <v>1</v>
      </c>
      <c r="D212" t="s">
        <v>379</v>
      </c>
      <c r="E212" s="5">
        <v>84.02</v>
      </c>
      <c r="F212" s="5">
        <v>79.67</v>
      </c>
      <c r="G212" s="5">
        <v>87.56</v>
      </c>
      <c r="I212">
        <f>VLOOKUP(D212,Spese!C:D,2,FALSE)</f>
        <v>9</v>
      </c>
    </row>
    <row r="213" spans="1:9" ht="14.25">
      <c r="A213" s="15" t="s">
        <v>611</v>
      </c>
      <c r="B213">
        <v>3</v>
      </c>
      <c r="C213">
        <v>4</v>
      </c>
      <c r="D213" t="s">
        <v>380</v>
      </c>
      <c r="E213" s="5">
        <v>82</v>
      </c>
      <c r="F213" s="5">
        <v>79.4</v>
      </c>
      <c r="G213" s="5">
        <v>84.5</v>
      </c>
      <c r="I213">
        <f>VLOOKUP(D213,Spese!C:D,2,FALSE)</f>
        <v>5</v>
      </c>
    </row>
    <row r="214" spans="2:9" ht="14.25">
      <c r="B214">
        <v>3</v>
      </c>
      <c r="C214">
        <v>4</v>
      </c>
      <c r="D214" t="s">
        <v>565</v>
      </c>
      <c r="E214" s="5">
        <v>81.8</v>
      </c>
      <c r="F214" s="5">
        <v>78.33</v>
      </c>
      <c r="G214" s="5">
        <v>85.57</v>
      </c>
      <c r="I214">
        <f>VLOOKUP(D214,Spese!C:D,2,FALSE)</f>
        <v>7</v>
      </c>
    </row>
    <row r="215" spans="3:9" ht="14.25">
      <c r="C215">
        <v>6</v>
      </c>
      <c r="D215" t="s">
        <v>566</v>
      </c>
      <c r="E215" s="5">
        <v>81.68</v>
      </c>
      <c r="F215" s="5">
        <v>78.99</v>
      </c>
      <c r="G215" s="5">
        <v>84.6</v>
      </c>
      <c r="I215">
        <f>VLOOKUP(D215,Spese!C:D,2,FALSE)</f>
        <v>4</v>
      </c>
    </row>
    <row r="216" spans="3:9" ht="14.25">
      <c r="C216">
        <v>7</v>
      </c>
      <c r="D216" t="s">
        <v>567</v>
      </c>
      <c r="E216" s="5">
        <v>80.9</v>
      </c>
      <c r="F216" s="5">
        <v>78.5</v>
      </c>
      <c r="G216" s="5">
        <v>83.3</v>
      </c>
      <c r="I216" t="e">
        <f>VLOOKUP(D216,Spese!C:D,2,FALSE)</f>
        <v>#N/A</v>
      </c>
    </row>
    <row r="217" spans="2:9" ht="14.25">
      <c r="B217">
        <v>5</v>
      </c>
      <c r="C217">
        <v>8</v>
      </c>
      <c r="D217" t="s">
        <v>381</v>
      </c>
      <c r="E217" s="5">
        <v>80.63</v>
      </c>
      <c r="F217" s="5">
        <v>78.39</v>
      </c>
      <c r="G217" s="5">
        <v>83</v>
      </c>
      <c r="I217" t="e">
        <f>VLOOKUP(D217,Spese!C:D,2,FALSE)</f>
        <v>#N/A</v>
      </c>
    </row>
    <row r="218" spans="1:9" ht="14.25">
      <c r="A218" s="15" t="s">
        <v>611</v>
      </c>
      <c r="B218">
        <v>6</v>
      </c>
      <c r="C218">
        <v>9</v>
      </c>
      <c r="D218" t="s">
        <v>385</v>
      </c>
      <c r="E218" s="5">
        <v>80.62</v>
      </c>
      <c r="F218" s="5">
        <v>77.8</v>
      </c>
      <c r="G218" s="5">
        <v>83.59</v>
      </c>
      <c r="I218">
        <f>VLOOKUP(D218,Spese!C:D,2,FALSE)</f>
        <v>10</v>
      </c>
    </row>
    <row r="219" spans="1:9" ht="14.25">
      <c r="A219" s="15" t="s">
        <v>611</v>
      </c>
      <c r="B219" s="15" t="s">
        <v>611</v>
      </c>
      <c r="C219">
        <v>10</v>
      </c>
      <c r="D219" t="s">
        <v>384</v>
      </c>
      <c r="E219" s="5">
        <v>80.62</v>
      </c>
      <c r="F219" s="5">
        <v>77.75</v>
      </c>
      <c r="G219" s="5">
        <v>83.63</v>
      </c>
      <c r="I219">
        <f>VLOOKUP(D219,Spese!C:D,2,FALSE)</f>
        <v>9</v>
      </c>
    </row>
    <row r="220" spans="1:9" ht="14.25">
      <c r="A220" s="15" t="s">
        <v>611</v>
      </c>
      <c r="B220" s="15" t="s">
        <v>611</v>
      </c>
      <c r="C220">
        <v>11</v>
      </c>
      <c r="D220" t="s">
        <v>383</v>
      </c>
      <c r="E220" s="5">
        <v>80.59</v>
      </c>
      <c r="F220" s="5">
        <v>77.35</v>
      </c>
      <c r="G220" s="5">
        <v>84</v>
      </c>
      <c r="I220">
        <f>VLOOKUP(D220,Spese!C:D,2,FALSE)</f>
        <v>11</v>
      </c>
    </row>
    <row r="221" spans="1:9" ht="14.25">
      <c r="A221" s="15" t="s">
        <v>611</v>
      </c>
      <c r="B221" s="15" t="s">
        <v>611</v>
      </c>
      <c r="C221">
        <v>12</v>
      </c>
      <c r="D221" t="s">
        <v>388</v>
      </c>
      <c r="E221" s="5">
        <v>80.53</v>
      </c>
      <c r="F221" s="5">
        <v>77.53</v>
      </c>
      <c r="G221" s="5">
        <v>83.64</v>
      </c>
      <c r="I221">
        <f>VLOOKUP(D221,Spese!C:D,2,FALSE)</f>
        <v>4</v>
      </c>
    </row>
    <row r="222" spans="2:9" ht="14.25">
      <c r="B222">
        <v>9</v>
      </c>
      <c r="C222">
        <v>13</v>
      </c>
      <c r="D222" t="s">
        <v>568</v>
      </c>
      <c r="E222" s="5">
        <v>80.43</v>
      </c>
      <c r="F222" s="5">
        <v>78.33</v>
      </c>
      <c r="G222" s="5">
        <v>82.62</v>
      </c>
      <c r="I222" t="e">
        <f>VLOOKUP(D222,Spese!C:D,2,FALSE)</f>
        <v>#N/A</v>
      </c>
    </row>
    <row r="223" spans="2:9" ht="14.25">
      <c r="B223">
        <v>10</v>
      </c>
      <c r="C223">
        <v>14</v>
      </c>
      <c r="D223" t="s">
        <v>382</v>
      </c>
      <c r="E223" s="5">
        <v>80.34</v>
      </c>
      <c r="F223" s="5">
        <v>76.98</v>
      </c>
      <c r="G223" s="5">
        <v>83.86</v>
      </c>
      <c r="I223">
        <f>VLOOKUP(D223,Spese!C:D,2,FALSE)</f>
        <v>4</v>
      </c>
    </row>
    <row r="224" spans="1:9" ht="14.25">
      <c r="A224" s="15" t="s">
        <v>611</v>
      </c>
      <c r="C224">
        <v>15</v>
      </c>
      <c r="D224" t="s">
        <v>390</v>
      </c>
      <c r="E224" s="5">
        <v>80.2</v>
      </c>
      <c r="F224" s="5">
        <v>77.57</v>
      </c>
      <c r="G224" s="5">
        <v>82.87</v>
      </c>
      <c r="I224">
        <f>VLOOKUP(D224,Spese!C:D,2,FALSE)</f>
        <v>11</v>
      </c>
    </row>
    <row r="225" spans="2:9" ht="14.25">
      <c r="B225">
        <v>11</v>
      </c>
      <c r="C225">
        <v>16</v>
      </c>
      <c r="D225" t="s">
        <v>569</v>
      </c>
      <c r="E225" s="5">
        <v>79.94</v>
      </c>
      <c r="F225" s="5">
        <v>77.01</v>
      </c>
      <c r="G225" s="5">
        <v>83.07</v>
      </c>
      <c r="I225" t="e">
        <f>VLOOKUP(D225,Spese!C:D,2,FALSE)</f>
        <v>#N/A</v>
      </c>
    </row>
    <row r="226" spans="2:9" ht="14.25">
      <c r="B226">
        <v>12</v>
      </c>
      <c r="C226">
        <v>17</v>
      </c>
      <c r="D226" t="s">
        <v>570</v>
      </c>
      <c r="E226" s="5">
        <v>79.82</v>
      </c>
      <c r="F226" s="5">
        <v>75.99</v>
      </c>
      <c r="G226" s="5">
        <v>83.85</v>
      </c>
      <c r="I226">
        <f>VLOOKUP(D226,Spese!C:D,2,FALSE)</f>
        <v>5</v>
      </c>
    </row>
    <row r="227" spans="2:9" ht="14.25">
      <c r="B227">
        <v>13</v>
      </c>
      <c r="C227">
        <v>18</v>
      </c>
      <c r="D227" t="s">
        <v>571</v>
      </c>
      <c r="E227" s="5">
        <v>79.81</v>
      </c>
      <c r="F227" s="5">
        <v>76.24</v>
      </c>
      <c r="G227" s="5">
        <v>83.4</v>
      </c>
      <c r="I227" t="e">
        <f>VLOOKUP(D227,Spese!C:D,2,FALSE)</f>
        <v>#N/A</v>
      </c>
    </row>
    <row r="228" spans="1:9" ht="14.25">
      <c r="A228" s="15" t="s">
        <v>611</v>
      </c>
      <c r="B228">
        <v>14</v>
      </c>
      <c r="C228">
        <v>19</v>
      </c>
      <c r="D228" t="s">
        <v>389</v>
      </c>
      <c r="E228" s="5">
        <v>79.78</v>
      </c>
      <c r="F228" s="5">
        <v>76.46</v>
      </c>
      <c r="G228" s="5">
        <v>83.32</v>
      </c>
      <c r="I228">
        <f>VLOOKUP(D228,Spese!C:D,2,FALSE)</f>
        <v>10</v>
      </c>
    </row>
    <row r="229" spans="2:9" ht="14.25">
      <c r="B229">
        <v>14</v>
      </c>
      <c r="C229">
        <v>19</v>
      </c>
      <c r="D229" t="s">
        <v>392</v>
      </c>
      <c r="E229" s="5">
        <v>79.78</v>
      </c>
      <c r="F229" s="5">
        <v>76.46</v>
      </c>
      <c r="G229" s="5">
        <v>83.32</v>
      </c>
      <c r="I229">
        <f>VLOOKUP(D229,Spese!C:D,2,FALSE)</f>
        <v>10</v>
      </c>
    </row>
    <row r="230" spans="2:9" ht="14.25">
      <c r="B230">
        <v>14</v>
      </c>
      <c r="C230">
        <v>19</v>
      </c>
      <c r="D230" t="s">
        <v>386</v>
      </c>
      <c r="E230" s="5">
        <v>79.78</v>
      </c>
      <c r="F230" s="5">
        <v>76.46</v>
      </c>
      <c r="G230" s="5">
        <v>83.32</v>
      </c>
      <c r="I230">
        <f>VLOOKUP(D230,Spese!C:D,2,FALSE)</f>
        <v>10</v>
      </c>
    </row>
    <row r="231" spans="3:9" ht="14.25">
      <c r="C231">
        <v>22</v>
      </c>
      <c r="D231" t="s">
        <v>572</v>
      </c>
      <c r="E231" s="5">
        <v>79.51</v>
      </c>
      <c r="F231" s="5">
        <v>77.02</v>
      </c>
      <c r="G231" s="5">
        <v>82.2</v>
      </c>
      <c r="I231" t="e">
        <f>VLOOKUP(D231,Spese!C:D,2,FALSE)</f>
        <v>#N/A</v>
      </c>
    </row>
    <row r="232" spans="3:9" ht="14.25">
      <c r="C232">
        <v>23</v>
      </c>
      <c r="D232" t="s">
        <v>573</v>
      </c>
      <c r="E232" s="5">
        <v>79.49</v>
      </c>
      <c r="F232" s="5">
        <v>76.06</v>
      </c>
      <c r="G232" s="5">
        <v>82.93</v>
      </c>
      <c r="I232" t="e">
        <f>VLOOKUP(D232,Spese!C:D,2,FALSE)</f>
        <v>#N/A</v>
      </c>
    </row>
    <row r="233" spans="1:9" ht="14.25">
      <c r="A233" s="15" t="s">
        <v>611</v>
      </c>
      <c r="B233">
        <v>17</v>
      </c>
      <c r="C233">
        <v>24</v>
      </c>
      <c r="D233" t="s">
        <v>397</v>
      </c>
      <c r="E233" s="5">
        <v>79.38</v>
      </c>
      <c r="F233" s="5">
        <v>76.85</v>
      </c>
      <c r="G233" s="5">
        <v>82.06</v>
      </c>
      <c r="I233">
        <f>VLOOKUP(D233,Spese!C:D,2,FALSE)</f>
        <v>7</v>
      </c>
    </row>
    <row r="234" spans="1:9" ht="14.25">
      <c r="A234" s="15" t="s">
        <v>611</v>
      </c>
      <c r="B234">
        <v>18</v>
      </c>
      <c r="C234">
        <v>25</v>
      </c>
      <c r="D234" t="s">
        <v>394</v>
      </c>
      <c r="E234" s="5">
        <v>79.21</v>
      </c>
      <c r="F234" s="5">
        <v>76.32</v>
      </c>
      <c r="G234" s="5">
        <v>82.26</v>
      </c>
      <c r="I234">
        <f>VLOOKUP(D234,Spese!C:D,2,FALSE)</f>
        <v>11</v>
      </c>
    </row>
    <row r="235" spans="3:9" ht="14.25">
      <c r="C235">
        <v>26</v>
      </c>
      <c r="D235" t="s">
        <v>402</v>
      </c>
      <c r="E235" s="5">
        <v>79.2</v>
      </c>
      <c r="F235" s="5">
        <v>75.4</v>
      </c>
      <c r="G235" s="5">
        <v>83.22</v>
      </c>
      <c r="I235" t="e">
        <f>VLOOKUP(D235,Spese!C:D,2,FALSE)</f>
        <v>#N/A</v>
      </c>
    </row>
    <row r="236" spans="2:9" ht="14.25">
      <c r="B236">
        <v>19</v>
      </c>
      <c r="C236">
        <v>27</v>
      </c>
      <c r="D236" t="s">
        <v>399</v>
      </c>
      <c r="E236" s="5">
        <v>79.15</v>
      </c>
      <c r="F236" s="5">
        <v>76.95</v>
      </c>
      <c r="G236" s="5">
        <v>81.47</v>
      </c>
      <c r="I236">
        <f>VLOOKUP(D236,Spese!C:D,2,FALSE)</f>
        <v>17</v>
      </c>
    </row>
    <row r="237" spans="2:9" ht="14.25">
      <c r="B237">
        <v>20</v>
      </c>
      <c r="C237">
        <v>28</v>
      </c>
      <c r="D237" t="s">
        <v>395</v>
      </c>
      <c r="E237" s="5">
        <v>79.11</v>
      </c>
      <c r="F237" s="5">
        <v>76.52</v>
      </c>
      <c r="G237" s="5">
        <v>81.82</v>
      </c>
      <c r="I237">
        <f>VLOOKUP(D237,Spese!C:D,2,FALSE)</f>
        <v>11</v>
      </c>
    </row>
    <row r="238" spans="2:9" ht="14.25">
      <c r="B238">
        <v>21</v>
      </c>
      <c r="C238">
        <v>29</v>
      </c>
      <c r="D238" t="s">
        <v>411</v>
      </c>
      <c r="E238" s="5">
        <v>79.1</v>
      </c>
      <c r="F238" s="5">
        <v>78.1</v>
      </c>
      <c r="G238" s="5">
        <v>80.1</v>
      </c>
      <c r="I238">
        <f>VLOOKUP(D238,Spese!C:D,2,FALSE)</f>
        <v>7</v>
      </c>
    </row>
    <row r="239" spans="2:9" ht="14.25">
      <c r="B239">
        <v>22</v>
      </c>
      <c r="C239">
        <v>30</v>
      </c>
      <c r="D239" t="s">
        <v>409</v>
      </c>
      <c r="E239" s="5">
        <v>79.03</v>
      </c>
      <c r="F239" s="5">
        <v>75.76</v>
      </c>
      <c r="G239" s="5">
        <v>82.52</v>
      </c>
      <c r="I239">
        <f>VLOOKUP(D239,Spese!C:D,2,FALSE)</f>
        <v>4</v>
      </c>
    </row>
    <row r="240" spans="3:9" ht="14.25">
      <c r="C240">
        <v>31</v>
      </c>
      <c r="D240" t="s">
        <v>574</v>
      </c>
      <c r="E240" s="5">
        <v>79</v>
      </c>
      <c r="F240" s="5">
        <v>76.8</v>
      </c>
      <c r="G240" s="5">
        <v>81.31</v>
      </c>
      <c r="I240" t="e">
        <f>VLOOKUP(D240,Spese!C:D,2,FALSE)</f>
        <v>#N/A</v>
      </c>
    </row>
    <row r="241" spans="2:9" ht="14.25">
      <c r="B241">
        <v>23</v>
      </c>
      <c r="C241">
        <v>32</v>
      </c>
      <c r="D241" t="s">
        <v>391</v>
      </c>
      <c r="E241" s="5">
        <v>78.96</v>
      </c>
      <c r="F241" s="5">
        <v>75.97</v>
      </c>
      <c r="G241" s="5">
        <v>82.08</v>
      </c>
      <c r="I241">
        <f>VLOOKUP(D241,Spese!C:D,2,FALSE)</f>
        <v>10</v>
      </c>
    </row>
    <row r="242" spans="1:9" ht="14.25">
      <c r="A242" s="15" t="s">
        <v>611</v>
      </c>
      <c r="B242">
        <v>24</v>
      </c>
      <c r="C242">
        <v>33</v>
      </c>
      <c r="D242" t="s">
        <v>401</v>
      </c>
      <c r="E242" s="5">
        <v>78.95</v>
      </c>
      <c r="F242" s="5">
        <v>75.96</v>
      </c>
      <c r="G242" s="5">
        <v>82.11</v>
      </c>
      <c r="I242">
        <f>VLOOKUP(D242,Spese!C:D,2,FALSE)</f>
        <v>8</v>
      </c>
    </row>
    <row r="243" spans="2:9" ht="14.25">
      <c r="B243">
        <v>25</v>
      </c>
      <c r="C243">
        <v>34</v>
      </c>
      <c r="D243" t="s">
        <v>398</v>
      </c>
      <c r="E243" s="5">
        <v>78.92</v>
      </c>
      <c r="F243" s="5">
        <v>75.75</v>
      </c>
      <c r="G243" s="5">
        <v>82.24</v>
      </c>
      <c r="I243">
        <f>VLOOKUP(D243,Spese!C:D,2,FALSE)</f>
        <v>12</v>
      </c>
    </row>
    <row r="244" spans="3:9" ht="14.25">
      <c r="C244">
        <v>35</v>
      </c>
      <c r="D244" t="s">
        <v>434</v>
      </c>
      <c r="E244" s="5">
        <v>78.76</v>
      </c>
      <c r="F244" s="5">
        <v>75.69</v>
      </c>
      <c r="G244" s="5">
        <v>82.01</v>
      </c>
      <c r="I244" t="e">
        <f>VLOOKUP(D244,Spese!C:D,2,FALSE)</f>
        <v>#N/A</v>
      </c>
    </row>
    <row r="245" spans="3:9" ht="14.25">
      <c r="C245">
        <v>36</v>
      </c>
      <c r="D245" t="s">
        <v>575</v>
      </c>
      <c r="E245" s="5">
        <v>78.76</v>
      </c>
      <c r="F245" s="5">
        <v>76.41</v>
      </c>
      <c r="G245" s="5">
        <v>81.23</v>
      </c>
      <c r="I245" t="e">
        <f>VLOOKUP(D245,Spese!C:D,2,FALSE)</f>
        <v>#N/A</v>
      </c>
    </row>
    <row r="246" spans="1:9" ht="14.25">
      <c r="A246" s="15" t="s">
        <v>611</v>
      </c>
      <c r="C246">
        <v>37</v>
      </c>
      <c r="D246" t="s">
        <v>400</v>
      </c>
      <c r="E246" s="5">
        <v>78.7</v>
      </c>
      <c r="F246" s="5">
        <v>76.23</v>
      </c>
      <c r="G246" s="5">
        <v>81.3</v>
      </c>
      <c r="I246">
        <f>VLOOKUP(D246,Spese!C:D,2,FALSE)</f>
        <v>9</v>
      </c>
    </row>
    <row r="247" spans="3:9" ht="14.25">
      <c r="C247">
        <v>38</v>
      </c>
      <c r="D247" t="s">
        <v>576</v>
      </c>
      <c r="E247" s="5">
        <v>78.7</v>
      </c>
      <c r="F247" s="5">
        <v>75.6</v>
      </c>
      <c r="G247" s="5">
        <v>82</v>
      </c>
      <c r="I247" t="e">
        <f>VLOOKUP(D247,Spese!C:D,2,FALSE)</f>
        <v>#N/A</v>
      </c>
    </row>
    <row r="248" spans="2:9" ht="14.25">
      <c r="B248">
        <v>26</v>
      </c>
      <c r="C248">
        <v>39</v>
      </c>
      <c r="D248" t="s">
        <v>403</v>
      </c>
      <c r="E248" s="5">
        <v>78.66</v>
      </c>
      <c r="F248" s="5">
        <v>75.15</v>
      </c>
      <c r="G248" s="5">
        <v>82.31</v>
      </c>
      <c r="I248">
        <f>VLOOKUP(D248,Spese!C:D,2,FALSE)</f>
        <v>12</v>
      </c>
    </row>
    <row r="249" spans="3:9" ht="14.25">
      <c r="C249">
        <v>40</v>
      </c>
      <c r="D249" t="s">
        <v>577</v>
      </c>
      <c r="E249" s="5">
        <v>78.64</v>
      </c>
      <c r="F249" s="5">
        <v>75.3</v>
      </c>
      <c r="G249" s="5">
        <v>82.17</v>
      </c>
      <c r="I249" t="e">
        <f>VLOOKUP(D249,Spese!C:D,2,FALSE)</f>
        <v>#N/A</v>
      </c>
    </row>
    <row r="250" spans="2:9" ht="14.25">
      <c r="B250">
        <v>27</v>
      </c>
      <c r="C250">
        <v>41</v>
      </c>
      <c r="D250" t="s">
        <v>463</v>
      </c>
      <c r="E250" s="5">
        <v>78.55</v>
      </c>
      <c r="F250" s="5">
        <v>76.04</v>
      </c>
      <c r="G250" s="5">
        <v>81.22</v>
      </c>
      <c r="I250">
        <f>VLOOKUP(D250,Spese!C:D,2,FALSE)</f>
        <v>5</v>
      </c>
    </row>
    <row r="251" spans="3:9" ht="14.25">
      <c r="C251">
        <v>42</v>
      </c>
      <c r="D251" t="s">
        <v>408</v>
      </c>
      <c r="E251" s="5">
        <v>78.54</v>
      </c>
      <c r="F251" s="5">
        <v>74.6</v>
      </c>
      <c r="G251" s="5">
        <v>82.67</v>
      </c>
      <c r="I251" t="e">
        <f>VLOOKUP(D251,Spese!C:D,2,FALSE)</f>
        <v>#N/A</v>
      </c>
    </row>
    <row r="252" spans="2:9" ht="14.25">
      <c r="B252">
        <v>28</v>
      </c>
      <c r="C252">
        <v>43</v>
      </c>
      <c r="D252" t="s">
        <v>438</v>
      </c>
      <c r="E252" s="5">
        <v>78.17</v>
      </c>
      <c r="F252" s="5">
        <v>74.57</v>
      </c>
      <c r="G252" s="5">
        <v>82.03</v>
      </c>
      <c r="I252">
        <f>VLOOKUP(D252,Spese!C:D,2,FALSE)</f>
        <v>11</v>
      </c>
    </row>
    <row r="253" spans="3:9" ht="14.25">
      <c r="C253">
        <v>44</v>
      </c>
      <c r="D253" t="s">
        <v>578</v>
      </c>
      <c r="E253" s="5">
        <v>78.13</v>
      </c>
      <c r="F253" s="5">
        <v>76</v>
      </c>
      <c r="G253" s="5">
        <v>80.29</v>
      </c>
      <c r="I253" t="e">
        <f>VLOOKUP(D253,Spese!C:D,2,FALSE)</f>
        <v>#N/A</v>
      </c>
    </row>
    <row r="254" spans="3:9" ht="14.25">
      <c r="C254">
        <v>45</v>
      </c>
      <c r="D254" t="s">
        <v>579</v>
      </c>
      <c r="E254" s="5">
        <v>78.09</v>
      </c>
      <c r="F254" s="5">
        <v>75.19</v>
      </c>
      <c r="G254" s="5">
        <v>81.15</v>
      </c>
      <c r="I254" t="e">
        <f>VLOOKUP(D254,Spese!C:D,2,FALSE)</f>
        <v>#N/A</v>
      </c>
    </row>
    <row r="255" spans="1:9" ht="14.25">
      <c r="A255" s="15" t="s">
        <v>611</v>
      </c>
      <c r="B255">
        <v>29</v>
      </c>
      <c r="C255">
        <v>46</v>
      </c>
      <c r="D255" t="s">
        <v>610</v>
      </c>
      <c r="E255" s="5">
        <v>78.06</v>
      </c>
      <c r="F255" s="5">
        <v>75.15</v>
      </c>
      <c r="G255" s="5">
        <v>80.97</v>
      </c>
      <c r="I255">
        <f>VLOOKUP(D255,Spese!C:D,2,FALSE)</f>
        <v>16</v>
      </c>
    </row>
    <row r="256" spans="2:9" ht="14.25">
      <c r="B256">
        <v>30</v>
      </c>
      <c r="C256">
        <v>47</v>
      </c>
      <c r="D256" t="s">
        <v>405</v>
      </c>
      <c r="E256" s="5">
        <v>77.98</v>
      </c>
      <c r="F256" s="5">
        <v>75.6</v>
      </c>
      <c r="G256" s="5">
        <v>80.49</v>
      </c>
      <c r="I256" t="e">
        <f>VLOOKUP(D256,Spese!C:D,2,FALSE)</f>
        <v>#N/A</v>
      </c>
    </row>
    <row r="257" spans="1:9" ht="14.25">
      <c r="A257" s="15" t="s">
        <v>611</v>
      </c>
      <c r="B257">
        <v>31</v>
      </c>
      <c r="C257">
        <v>48</v>
      </c>
      <c r="D257" t="s">
        <v>413</v>
      </c>
      <c r="E257" s="5">
        <v>77.96</v>
      </c>
      <c r="F257" s="5">
        <v>75.65</v>
      </c>
      <c r="G257" s="5">
        <v>80.41</v>
      </c>
      <c r="I257">
        <f>VLOOKUP(D257,Spese!C:D,2,FALSE)</f>
        <v>7</v>
      </c>
    </row>
    <row r="258" spans="2:9" ht="14.25">
      <c r="B258">
        <v>32</v>
      </c>
      <c r="C258">
        <v>49</v>
      </c>
      <c r="D258" t="s">
        <v>406</v>
      </c>
      <c r="E258" s="5">
        <v>77.9</v>
      </c>
      <c r="F258" s="5">
        <v>75.27</v>
      </c>
      <c r="G258" s="5">
        <v>80.7</v>
      </c>
      <c r="I258">
        <f>VLOOKUP(D258,Spese!C:D,2,FALSE)</f>
        <v>8</v>
      </c>
    </row>
    <row r="259" spans="2:9" ht="14.25">
      <c r="B259">
        <v>33</v>
      </c>
      <c r="C259">
        <v>50</v>
      </c>
      <c r="D259" t="s">
        <v>415</v>
      </c>
      <c r="E259" s="5">
        <v>77.87</v>
      </c>
      <c r="F259" s="5">
        <v>74.6</v>
      </c>
      <c r="G259" s="5">
        <v>81.36</v>
      </c>
      <c r="I259">
        <f>VLOOKUP(D259,Spese!C:D,2,FALSE)</f>
        <v>12</v>
      </c>
    </row>
    <row r="260" spans="2:9" ht="14.25">
      <c r="B260">
        <v>34</v>
      </c>
      <c r="C260">
        <v>51</v>
      </c>
      <c r="D260" t="s">
        <v>422</v>
      </c>
      <c r="E260" s="5">
        <v>77.6</v>
      </c>
      <c r="F260" s="5">
        <v>74.95</v>
      </c>
      <c r="G260" s="5">
        <v>80.53</v>
      </c>
      <c r="I260">
        <f>VLOOKUP(D260,Spese!C:D,2,FALSE)</f>
        <v>7</v>
      </c>
    </row>
    <row r="261" spans="3:9" ht="14.25">
      <c r="C261">
        <v>52</v>
      </c>
      <c r="D261" t="s">
        <v>580</v>
      </c>
      <c r="E261" s="5">
        <v>77.56</v>
      </c>
      <c r="F261" s="5">
        <v>74.65</v>
      </c>
      <c r="G261" s="5">
        <v>80.74</v>
      </c>
      <c r="I261" t="e">
        <f>VLOOKUP(D261,Spese!C:D,2,FALSE)</f>
        <v>#N/A</v>
      </c>
    </row>
    <row r="262" spans="3:9" ht="14.25">
      <c r="C262">
        <v>53</v>
      </c>
      <c r="D262" t="s">
        <v>581</v>
      </c>
      <c r="E262" s="5">
        <v>77.46</v>
      </c>
      <c r="F262" s="5">
        <v>74.53</v>
      </c>
      <c r="G262" s="5">
        <v>80.49</v>
      </c>
      <c r="I262" t="e">
        <f>VLOOKUP(D262,Spese!C:D,2,FALSE)</f>
        <v>#N/A</v>
      </c>
    </row>
    <row r="263" spans="2:9" ht="14.25">
      <c r="B263">
        <v>35</v>
      </c>
      <c r="C263">
        <v>54</v>
      </c>
      <c r="D263" t="s">
        <v>417</v>
      </c>
      <c r="E263" s="5">
        <v>77.36</v>
      </c>
      <c r="F263" s="5">
        <v>76.25</v>
      </c>
      <c r="G263" s="5">
        <v>78.52</v>
      </c>
      <c r="I263">
        <f>VLOOKUP(D263,Spese!C:D,2,FALSE)</f>
        <v>7</v>
      </c>
    </row>
    <row r="264" spans="2:9" ht="14.25">
      <c r="B264">
        <v>36</v>
      </c>
      <c r="C264">
        <v>55</v>
      </c>
      <c r="D264" t="s">
        <v>407</v>
      </c>
      <c r="E264" s="5">
        <v>77.21</v>
      </c>
      <c r="F264" s="5">
        <v>74.61</v>
      </c>
      <c r="G264" s="5">
        <v>79.94</v>
      </c>
      <c r="I264">
        <f>VLOOKUP(D264,Spese!C:D,2,FALSE)</f>
        <v>11</v>
      </c>
    </row>
    <row r="265" spans="1:9" ht="14.25">
      <c r="A265" s="15" t="s">
        <v>611</v>
      </c>
      <c r="B265">
        <v>37</v>
      </c>
      <c r="C265">
        <v>56</v>
      </c>
      <c r="D265" t="s">
        <v>414</v>
      </c>
      <c r="E265" s="5">
        <v>77.08</v>
      </c>
      <c r="F265" s="5">
        <v>74.85</v>
      </c>
      <c r="G265" s="5">
        <v>79.43</v>
      </c>
      <c r="I265">
        <f>VLOOKUP(D265,Spese!C:D,2,FALSE)</f>
        <v>12</v>
      </c>
    </row>
    <row r="266" spans="2:9" ht="14.25">
      <c r="B266">
        <v>38</v>
      </c>
      <c r="C266">
        <v>57</v>
      </c>
      <c r="D266" t="s">
        <v>412</v>
      </c>
      <c r="E266" s="5">
        <v>76.96</v>
      </c>
      <c r="F266" s="5">
        <v>73.69</v>
      </c>
      <c r="G266" s="5">
        <v>80.4</v>
      </c>
      <c r="I266">
        <f>VLOOKUP(D266,Spese!C:D,2,FALSE)</f>
        <v>8</v>
      </c>
    </row>
    <row r="267" spans="2:9" ht="14.25">
      <c r="B267">
        <v>39</v>
      </c>
      <c r="C267">
        <v>58</v>
      </c>
      <c r="D267" t="s">
        <v>448</v>
      </c>
      <c r="E267" s="5">
        <v>76.88</v>
      </c>
      <c r="F267" s="5">
        <v>74.64</v>
      </c>
      <c r="G267" s="5">
        <v>79.23</v>
      </c>
      <c r="I267">
        <f>VLOOKUP(D267,Spese!C:D,2,FALSE)</f>
        <v>7</v>
      </c>
    </row>
    <row r="268" spans="3:9" ht="14.25">
      <c r="C268">
        <v>59</v>
      </c>
      <c r="D268" t="s">
        <v>582</v>
      </c>
      <c r="E268" s="5">
        <v>76.86</v>
      </c>
      <c r="F268" s="5">
        <v>75.71</v>
      </c>
      <c r="G268" s="5">
        <v>78.07</v>
      </c>
      <c r="I268" t="e">
        <f>VLOOKUP(D268,Spese!C:D,2,FALSE)</f>
        <v>#N/A</v>
      </c>
    </row>
    <row r="269" spans="2:9" ht="14.25">
      <c r="B269">
        <v>41</v>
      </c>
      <c r="C269">
        <v>60</v>
      </c>
      <c r="D269" t="s">
        <v>437</v>
      </c>
      <c r="E269" s="5">
        <v>76.62</v>
      </c>
      <c r="F269" s="5">
        <v>73.74</v>
      </c>
      <c r="G269" s="5">
        <v>79.63</v>
      </c>
      <c r="I269">
        <f>VLOOKUP(D269,Spese!C:D,2,FALSE)</f>
        <v>5</v>
      </c>
    </row>
    <row r="270" spans="2:9" ht="14.25">
      <c r="B270">
        <v>42</v>
      </c>
      <c r="C270">
        <v>61</v>
      </c>
      <c r="D270" t="s">
        <v>416</v>
      </c>
      <c r="E270" s="5">
        <v>76.53</v>
      </c>
      <c r="F270" s="5">
        <v>72.84</v>
      </c>
      <c r="G270" s="5">
        <v>80.47</v>
      </c>
      <c r="I270">
        <f>VLOOKUP(D270,Spese!C:D,2,FALSE)</f>
        <v>9</v>
      </c>
    </row>
    <row r="271" spans="2:9" ht="14.25">
      <c r="B271">
        <v>43</v>
      </c>
      <c r="C271">
        <v>62</v>
      </c>
      <c r="D271" t="s">
        <v>420</v>
      </c>
      <c r="E271" s="5">
        <v>76.42</v>
      </c>
      <c r="F271" s="5">
        <v>73.14</v>
      </c>
      <c r="G271" s="5">
        <v>79.88</v>
      </c>
      <c r="I271">
        <f>VLOOKUP(D271,Spese!C:D,2,FALSE)</f>
        <v>8</v>
      </c>
    </row>
    <row r="272" spans="1:9" ht="14.25">
      <c r="A272" s="15" t="s">
        <v>611</v>
      </c>
      <c r="B272">
        <v>44</v>
      </c>
      <c r="C272">
        <v>63</v>
      </c>
      <c r="D272" t="s">
        <v>435</v>
      </c>
      <c r="E272" s="5">
        <v>76.32</v>
      </c>
      <c r="F272" s="5">
        <v>72.6</v>
      </c>
      <c r="G272" s="5">
        <v>80.24</v>
      </c>
      <c r="I272">
        <f>VLOOKUP(D272,Spese!C:D,2,FALSE)</f>
        <v>10</v>
      </c>
    </row>
    <row r="273" spans="3:9" ht="14.25">
      <c r="C273">
        <v>64</v>
      </c>
      <c r="D273" t="s">
        <v>446</v>
      </c>
      <c r="E273" s="5">
        <v>76.31</v>
      </c>
      <c r="F273" s="5">
        <v>73.88</v>
      </c>
      <c r="G273" s="5">
        <v>78.86</v>
      </c>
      <c r="I273" t="e">
        <f>VLOOKUP(D273,Spese!C:D,2,FALSE)</f>
        <v>#N/A</v>
      </c>
    </row>
    <row r="274" spans="2:9" ht="14.25">
      <c r="B274">
        <v>45</v>
      </c>
      <c r="C274">
        <v>65</v>
      </c>
      <c r="D274" t="s">
        <v>481</v>
      </c>
      <c r="E274" s="5">
        <v>76.3</v>
      </c>
      <c r="F274" s="5">
        <v>73</v>
      </c>
      <c r="G274" s="5">
        <v>80.07</v>
      </c>
      <c r="I274">
        <f>VLOOKUP(D274,Spese!C:D,2,FALSE)</f>
        <v>12</v>
      </c>
    </row>
    <row r="275" spans="3:9" ht="14.25">
      <c r="C275">
        <v>66</v>
      </c>
      <c r="D275" t="s">
        <v>583</v>
      </c>
      <c r="E275" s="5">
        <v>76.29</v>
      </c>
      <c r="F275" s="5">
        <v>73.7</v>
      </c>
      <c r="G275" s="5">
        <v>79.05</v>
      </c>
      <c r="I275" t="e">
        <f>VLOOKUP(D275,Spese!C:D,2,FALSE)</f>
        <v>#N/A</v>
      </c>
    </row>
    <row r="276" spans="3:9" ht="14.25">
      <c r="C276">
        <v>67</v>
      </c>
      <c r="D276" t="s">
        <v>584</v>
      </c>
      <c r="E276" s="5">
        <v>76.25</v>
      </c>
      <c r="F276" s="5">
        <v>72.69</v>
      </c>
      <c r="G276" s="5">
        <v>80.02</v>
      </c>
      <c r="I276" t="e">
        <f>VLOOKUP(D276,Spese!C:D,2,FALSE)</f>
        <v>#N/A</v>
      </c>
    </row>
    <row r="277" spans="3:9" ht="14.25">
      <c r="C277">
        <v>68</v>
      </c>
      <c r="D277" t="s">
        <v>436</v>
      </c>
      <c r="E277" s="5">
        <v>76.24</v>
      </c>
      <c r="F277" s="5">
        <v>73.96</v>
      </c>
      <c r="G277" s="5">
        <v>78.65</v>
      </c>
      <c r="I277" t="e">
        <f>VLOOKUP(D277,Spese!C:D,2,FALSE)</f>
        <v>#N/A</v>
      </c>
    </row>
    <row r="278" spans="2:9" ht="14.25">
      <c r="B278">
        <v>46</v>
      </c>
      <c r="C278">
        <v>69</v>
      </c>
      <c r="D278" t="s">
        <v>423</v>
      </c>
      <c r="E278" s="5">
        <v>76.24</v>
      </c>
      <c r="F278" s="5">
        <v>73</v>
      </c>
      <c r="G278" s="5">
        <v>79.48</v>
      </c>
      <c r="I278">
        <f>VLOOKUP(D278,Spese!C:D,2,FALSE)</f>
        <v>7</v>
      </c>
    </row>
    <row r="279" spans="2:9" ht="14.25">
      <c r="B279">
        <v>47</v>
      </c>
      <c r="C279">
        <v>70</v>
      </c>
      <c r="D279" t="s">
        <v>460</v>
      </c>
      <c r="E279" s="5">
        <v>75.88</v>
      </c>
      <c r="F279" s="5">
        <v>73.85</v>
      </c>
      <c r="G279" s="5">
        <v>78.02</v>
      </c>
      <c r="I279">
        <f>VLOOKUP(D279,Spese!C:D,2,FALSE)</f>
        <v>5</v>
      </c>
    </row>
    <row r="280" spans="2:9" ht="14.25">
      <c r="B280">
        <v>48</v>
      </c>
      <c r="C280">
        <v>71</v>
      </c>
      <c r="D280" t="s">
        <v>410</v>
      </c>
      <c r="E280" s="5">
        <v>75.69</v>
      </c>
      <c r="F280" s="5">
        <v>73.16</v>
      </c>
      <c r="G280" s="5">
        <v>78.35</v>
      </c>
      <c r="I280">
        <f>VLOOKUP(D280,Spese!C:D,2,FALSE)</f>
        <v>3</v>
      </c>
    </row>
    <row r="281" spans="1:9" ht="14.25">
      <c r="A281" s="15" t="s">
        <v>611</v>
      </c>
      <c r="B281">
        <v>49</v>
      </c>
      <c r="C281">
        <v>72</v>
      </c>
      <c r="D281" t="s">
        <v>424</v>
      </c>
      <c r="E281" s="5">
        <v>75.84</v>
      </c>
      <c r="F281" s="5">
        <v>73.05</v>
      </c>
      <c r="G281" s="5">
        <v>78.78</v>
      </c>
      <c r="I281">
        <f>VLOOKUP(D281,Spese!C:D,2,FALSE)</f>
        <v>14</v>
      </c>
    </row>
    <row r="282" spans="2:9" ht="14.25">
      <c r="B282">
        <v>50</v>
      </c>
      <c r="C282">
        <v>73</v>
      </c>
      <c r="D282" t="s">
        <v>472</v>
      </c>
      <c r="E282" s="5">
        <v>75.34</v>
      </c>
      <c r="F282" s="5">
        <v>72.78</v>
      </c>
      <c r="G282" s="5">
        <v>78.02</v>
      </c>
      <c r="I282">
        <f>VLOOKUP(D282,Spese!C:D,2,FALSE)</f>
        <v>7</v>
      </c>
    </row>
    <row r="283" spans="2:9" ht="14.25">
      <c r="B283">
        <v>50</v>
      </c>
      <c r="C283">
        <v>73</v>
      </c>
      <c r="D283" t="s">
        <v>585</v>
      </c>
      <c r="E283" s="5">
        <v>75.34</v>
      </c>
      <c r="F283" s="5">
        <v>73.6</v>
      </c>
      <c r="G283" s="5">
        <v>77.21</v>
      </c>
      <c r="I283">
        <f>VLOOKUP(D283,Spese!C:D,2,FALSE)</f>
        <v>6</v>
      </c>
    </row>
    <row r="284" spans="2:9" ht="14.25">
      <c r="B284">
        <v>52</v>
      </c>
      <c r="C284">
        <v>75</v>
      </c>
      <c r="D284" t="s">
        <v>419</v>
      </c>
      <c r="E284" s="5">
        <v>75.3</v>
      </c>
      <c r="F284" s="5">
        <v>73.12</v>
      </c>
      <c r="G284" s="5">
        <v>77.59</v>
      </c>
      <c r="I284">
        <f>VLOOKUP(D284,Spese!C:D,2,FALSE)</f>
        <v>3</v>
      </c>
    </row>
    <row r="285" spans="2:9" ht="14.25">
      <c r="B285">
        <v>53</v>
      </c>
      <c r="C285">
        <v>76</v>
      </c>
      <c r="D285" t="s">
        <v>433</v>
      </c>
      <c r="E285" s="5">
        <v>75.19</v>
      </c>
      <c r="F285" s="5">
        <v>72.69</v>
      </c>
      <c r="G285" s="5">
        <v>77.8</v>
      </c>
      <c r="I285" t="e">
        <f>VLOOKUP(D285,Spese!C:D,2,FALSE)</f>
        <v>#N/A</v>
      </c>
    </row>
    <row r="286" spans="2:9" ht="14.25">
      <c r="B286">
        <v>53</v>
      </c>
      <c r="C286">
        <v>76</v>
      </c>
      <c r="D286" t="s">
        <v>432</v>
      </c>
      <c r="E286" s="5">
        <v>75.19</v>
      </c>
      <c r="F286" s="5">
        <v>71.18</v>
      </c>
      <c r="G286" s="5">
        <v>79.44</v>
      </c>
      <c r="I286">
        <f>VLOOKUP(D286,Spese!C:D,2,FALSE)</f>
        <v>7</v>
      </c>
    </row>
    <row r="287" spans="2:9" ht="14.25">
      <c r="B287">
        <v>55</v>
      </c>
      <c r="C287">
        <v>78</v>
      </c>
      <c r="D287" t="s">
        <v>586</v>
      </c>
      <c r="E287" s="5">
        <v>75.1</v>
      </c>
      <c r="F287" s="5">
        <v>72.17</v>
      </c>
      <c r="G287" s="5">
        <v>78.18</v>
      </c>
      <c r="I287">
        <f>VLOOKUP(D287,Spese!C:D,2,FALSE)</f>
        <v>6</v>
      </c>
    </row>
    <row r="288" spans="2:9" ht="14.25">
      <c r="B288">
        <v>56</v>
      </c>
      <c r="C288">
        <v>79</v>
      </c>
      <c r="D288" t="s">
        <v>447</v>
      </c>
      <c r="E288" s="5">
        <v>75.06</v>
      </c>
      <c r="F288" s="5">
        <v>72.49</v>
      </c>
      <c r="G288" s="5">
        <v>77.86</v>
      </c>
      <c r="I288">
        <f>VLOOKUP(D288,Spese!C:D,2,FALSE)</f>
        <v>10</v>
      </c>
    </row>
    <row r="289" spans="2:9" ht="14.25">
      <c r="B289">
        <v>57</v>
      </c>
      <c r="C289">
        <v>80</v>
      </c>
      <c r="D289" t="s">
        <v>439</v>
      </c>
      <c r="E289" s="5">
        <v>74.95</v>
      </c>
      <c r="F289" s="5">
        <v>71</v>
      </c>
      <c r="G289" s="5">
        <v>79.11</v>
      </c>
      <c r="I289">
        <f>VLOOKUP(D289,Spese!C:D,2,FALSE)</f>
        <v>9</v>
      </c>
    </row>
    <row r="290" spans="3:9" ht="14.25">
      <c r="C290">
        <v>80</v>
      </c>
      <c r="D290" t="s">
        <v>587</v>
      </c>
      <c r="E290" s="5">
        <v>74.95</v>
      </c>
      <c r="F290" s="5">
        <v>72.69</v>
      </c>
      <c r="G290" s="5">
        <v>77.32</v>
      </c>
      <c r="I290" t="e">
        <f>VLOOKUP(D290,Spese!C:D,2,FALSE)</f>
        <v>#N/A</v>
      </c>
    </row>
    <row r="291" spans="2:9" ht="14.25">
      <c r="B291">
        <v>58</v>
      </c>
      <c r="C291">
        <v>82</v>
      </c>
      <c r="D291" t="s">
        <v>428</v>
      </c>
      <c r="E291" s="5">
        <v>74.9</v>
      </c>
      <c r="F291" s="5">
        <v>71.26</v>
      </c>
      <c r="G291" s="5">
        <v>78.75</v>
      </c>
      <c r="I291">
        <f>VLOOKUP(D291,Spese!C:D,2,FALSE)</f>
        <v>8</v>
      </c>
    </row>
    <row r="292" spans="3:9" ht="14.25">
      <c r="C292">
        <v>83</v>
      </c>
      <c r="D292" t="s">
        <v>443</v>
      </c>
      <c r="E292" s="5">
        <v>74.83</v>
      </c>
      <c r="F292" s="5">
        <v>71.8</v>
      </c>
      <c r="G292" s="5">
        <v>77.91</v>
      </c>
      <c r="I292" t="e">
        <f>VLOOKUP(D292,Spese!C:D,2,FALSE)</f>
        <v>#N/A</v>
      </c>
    </row>
    <row r="293" spans="2:9" ht="14.25">
      <c r="B293">
        <v>59</v>
      </c>
      <c r="C293">
        <v>84</v>
      </c>
      <c r="D293" t="s">
        <v>465</v>
      </c>
      <c r="E293" s="5">
        <v>74.8</v>
      </c>
      <c r="F293" s="5">
        <v>72.81</v>
      </c>
      <c r="G293" s="5">
        <v>76.88</v>
      </c>
      <c r="I293">
        <f>VLOOKUP(D293,Spese!C:D,2,FALSE)</f>
        <v>4</v>
      </c>
    </row>
    <row r="294" spans="2:9" ht="14.25">
      <c r="B294">
        <v>60</v>
      </c>
      <c r="C294">
        <v>85</v>
      </c>
      <c r="D294" t="s">
        <v>430</v>
      </c>
      <c r="E294" s="5">
        <v>74.68</v>
      </c>
      <c r="F294" s="5">
        <v>72.18</v>
      </c>
      <c r="G294" s="5">
        <v>77.25</v>
      </c>
      <c r="I294">
        <f>VLOOKUP(D294,Spese!C:D,2,FALSE)</f>
        <v>5</v>
      </c>
    </row>
    <row r="295" spans="3:9" ht="14.25">
      <c r="C295">
        <v>86</v>
      </c>
      <c r="D295" t="s">
        <v>426</v>
      </c>
      <c r="E295" s="5">
        <v>74.5</v>
      </c>
      <c r="F295" s="5">
        <v>71.52</v>
      </c>
      <c r="G295" s="5">
        <v>77.63</v>
      </c>
      <c r="I295">
        <f>VLOOKUP(D295,Spese!C:D,2,FALSE)</f>
        <v>10</v>
      </c>
    </row>
    <row r="296" spans="2:9" ht="14.25">
      <c r="B296">
        <v>61</v>
      </c>
      <c r="C296">
        <v>87</v>
      </c>
      <c r="D296" t="s">
        <v>457</v>
      </c>
      <c r="E296" s="5">
        <v>74.44</v>
      </c>
      <c r="F296" s="5">
        <v>69.46</v>
      </c>
      <c r="G296" s="5">
        <v>79.69</v>
      </c>
      <c r="I296">
        <f>VLOOKUP(D296,Spese!C:D,2,FALSE)</f>
        <v>8</v>
      </c>
    </row>
    <row r="297" spans="2:9" ht="14.25">
      <c r="B297">
        <v>62</v>
      </c>
      <c r="C297">
        <v>88</v>
      </c>
      <c r="D297" t="s">
        <v>444</v>
      </c>
      <c r="E297" s="5">
        <v>74.21</v>
      </c>
      <c r="F297" s="5">
        <v>71.73</v>
      </c>
      <c r="G297" s="5">
        <v>76.88</v>
      </c>
      <c r="I297">
        <f>VLOOKUP(D297,Spese!C:D,2,FALSE)</f>
        <v>7</v>
      </c>
    </row>
    <row r="298" spans="2:9" ht="14.25">
      <c r="B298">
        <v>63</v>
      </c>
      <c r="C298">
        <v>89</v>
      </c>
      <c r="D298" t="s">
        <v>431</v>
      </c>
      <c r="E298" s="5">
        <v>74.14</v>
      </c>
      <c r="F298" s="5">
        <v>71.6</v>
      </c>
      <c r="G298" s="5">
        <v>76.82</v>
      </c>
      <c r="I298">
        <f>VLOOKUP(D298,Spese!C:D,2,FALSE)</f>
        <v>3</v>
      </c>
    </row>
    <row r="299" spans="2:9" ht="14.25">
      <c r="B299">
        <v>64</v>
      </c>
      <c r="C299">
        <v>90</v>
      </c>
      <c r="D299" t="s">
        <v>475</v>
      </c>
      <c r="E299" s="5">
        <v>74.09</v>
      </c>
      <c r="F299" s="5">
        <v>72.21</v>
      </c>
      <c r="G299" s="5">
        <v>76.04</v>
      </c>
      <c r="I299">
        <f>VLOOKUP(D299,Spese!C:D,2,FALSE)</f>
        <v>6</v>
      </c>
    </row>
    <row r="300" spans="2:9" ht="14.25">
      <c r="B300">
        <v>65</v>
      </c>
      <c r="C300">
        <v>91</v>
      </c>
      <c r="D300" t="s">
        <v>450</v>
      </c>
      <c r="E300" s="5">
        <v>74.08</v>
      </c>
      <c r="F300" s="5">
        <v>70.53</v>
      </c>
      <c r="G300" s="5">
        <v>77.88</v>
      </c>
      <c r="I300">
        <f>VLOOKUP(D300,Spese!C:D,2,FALSE)</f>
        <v>8</v>
      </c>
    </row>
    <row r="301" spans="2:9" ht="14.25">
      <c r="B301">
        <v>66</v>
      </c>
      <c r="C301">
        <v>92</v>
      </c>
      <c r="D301" t="s">
        <v>429</v>
      </c>
      <c r="E301" s="5">
        <v>73.62</v>
      </c>
      <c r="F301" s="5">
        <v>71.37</v>
      </c>
      <c r="G301" s="5">
        <v>75.99</v>
      </c>
      <c r="I301">
        <f>VLOOKUP(D301,Spese!C:D,2,FALSE)</f>
        <v>3</v>
      </c>
    </row>
    <row r="302" spans="2:9" ht="14.25">
      <c r="B302">
        <v>67</v>
      </c>
      <c r="C302">
        <v>93</v>
      </c>
      <c r="D302" t="s">
        <v>466</v>
      </c>
      <c r="E302" s="5">
        <v>73.52</v>
      </c>
      <c r="F302" s="5">
        <v>71.91</v>
      </c>
      <c r="G302" s="5">
        <v>75.21</v>
      </c>
      <c r="I302">
        <f>VLOOKUP(D302,Spese!C:D,2,FALSE)</f>
        <v>6</v>
      </c>
    </row>
    <row r="303" spans="3:9" ht="14.25">
      <c r="C303">
        <v>94</v>
      </c>
      <c r="D303" t="s">
        <v>588</v>
      </c>
      <c r="E303" s="5">
        <v>73.46</v>
      </c>
      <c r="F303" s="5">
        <v>71.68</v>
      </c>
      <c r="G303" s="5">
        <v>75.35</v>
      </c>
      <c r="I303" t="e">
        <f>VLOOKUP(D303,Spese!C:D,2,FALSE)</f>
        <v>#N/A</v>
      </c>
    </row>
    <row r="304" spans="2:9" ht="14.25">
      <c r="B304">
        <v>68</v>
      </c>
      <c r="C304">
        <v>95</v>
      </c>
      <c r="D304" t="s">
        <v>449</v>
      </c>
      <c r="E304" s="5">
        <v>73.48</v>
      </c>
      <c r="F304" s="5">
        <v>70.24</v>
      </c>
      <c r="G304" s="5">
        <v>76.48</v>
      </c>
      <c r="I304" t="e">
        <f>VLOOKUP(D304,Spese!C:D,2,FALSE)</f>
        <v>#N/A</v>
      </c>
    </row>
    <row r="305" spans="2:9" ht="14.25">
      <c r="B305">
        <v>69</v>
      </c>
      <c r="C305">
        <v>96</v>
      </c>
      <c r="D305" t="s">
        <v>487</v>
      </c>
      <c r="E305" s="5">
        <v>73.43</v>
      </c>
      <c r="F305" s="5">
        <v>70.52</v>
      </c>
      <c r="G305" s="5">
        <v>76.12</v>
      </c>
      <c r="I305">
        <f>VLOOKUP(D305,Spese!C:D,2,FALSE)</f>
        <v>8</v>
      </c>
    </row>
    <row r="306" spans="2:9" ht="14.25">
      <c r="B306">
        <v>70</v>
      </c>
      <c r="C306">
        <v>97</v>
      </c>
      <c r="D306" t="s">
        <v>516</v>
      </c>
      <c r="E306" s="5">
        <v>73.4</v>
      </c>
      <c r="F306" s="5">
        <v>70.64</v>
      </c>
      <c r="G306" s="5">
        <v>75.81</v>
      </c>
      <c r="I306">
        <f>VLOOKUP(D306,Spese!C:D,2,FALSE)</f>
        <v>5</v>
      </c>
    </row>
    <row r="307" spans="2:9" ht="14.25">
      <c r="B307">
        <v>71</v>
      </c>
      <c r="C307">
        <v>98</v>
      </c>
      <c r="D307" t="s">
        <v>468</v>
      </c>
      <c r="E307" s="5">
        <v>73.35</v>
      </c>
      <c r="F307" s="5">
        <v>70.67</v>
      </c>
      <c r="G307" s="5">
        <v>75.77</v>
      </c>
      <c r="I307">
        <f>VLOOKUP(D307,Spese!C:D,2,FALSE)</f>
        <v>8</v>
      </c>
    </row>
    <row r="308" spans="2:9" ht="14.25">
      <c r="B308">
        <v>72</v>
      </c>
      <c r="C308">
        <v>99</v>
      </c>
      <c r="D308" t="s">
        <v>462</v>
      </c>
      <c r="E308" s="5">
        <v>73.32</v>
      </c>
      <c r="F308" s="5">
        <v>71.43</v>
      </c>
      <c r="G308" s="5">
        <v>74.9</v>
      </c>
      <c r="I308">
        <f>VLOOKUP(D308,Spese!C:D,2,FALSE)</f>
        <v>9</v>
      </c>
    </row>
    <row r="309" spans="2:9" ht="14.25">
      <c r="B309">
        <v>73</v>
      </c>
      <c r="C309">
        <v>100</v>
      </c>
      <c r="D309" t="s">
        <v>467</v>
      </c>
      <c r="E309" s="5">
        <v>73.32</v>
      </c>
      <c r="F309" s="5">
        <v>71.34</v>
      </c>
      <c r="G309" s="5">
        <v>75.4</v>
      </c>
      <c r="I309">
        <f>VLOOKUP(D309,Spese!C:D,2,FALSE)</f>
        <v>6</v>
      </c>
    </row>
    <row r="310" spans="2:9" ht="14.25">
      <c r="B310">
        <v>74</v>
      </c>
      <c r="C310">
        <v>101</v>
      </c>
      <c r="D310" t="s">
        <v>418</v>
      </c>
      <c r="E310" s="5">
        <v>73.32</v>
      </c>
      <c r="F310" s="5">
        <v>71.02</v>
      </c>
      <c r="G310" s="5">
        <v>75.01</v>
      </c>
      <c r="I310">
        <f>VLOOKUP(D310,Spese!C:D,2,FALSE)</f>
        <v>7</v>
      </c>
    </row>
    <row r="311" spans="2:9" ht="14.25">
      <c r="B311">
        <v>75</v>
      </c>
      <c r="C311">
        <v>102</v>
      </c>
      <c r="D311" t="s">
        <v>454</v>
      </c>
      <c r="E311" s="5">
        <v>73.32</v>
      </c>
      <c r="F311" s="5">
        <v>68.73</v>
      </c>
      <c r="G311" s="5">
        <v>77.38</v>
      </c>
      <c r="I311">
        <f>VLOOKUP(D311,Spese!C:D,2,FALSE)</f>
        <v>8</v>
      </c>
    </row>
    <row r="312" spans="2:9" ht="14.25">
      <c r="B312">
        <v>76</v>
      </c>
      <c r="C312">
        <v>103</v>
      </c>
      <c r="D312" t="s">
        <v>459</v>
      </c>
      <c r="E312" s="5">
        <v>73.31</v>
      </c>
      <c r="F312" s="5">
        <v>68.92</v>
      </c>
      <c r="G312" s="5">
        <v>76.9</v>
      </c>
      <c r="I312">
        <f>VLOOKUP(D312,Spese!C:D,2,FALSE)</f>
        <v>7</v>
      </c>
    </row>
    <row r="313" spans="2:9" ht="14.25">
      <c r="B313">
        <v>76</v>
      </c>
      <c r="C313">
        <v>103</v>
      </c>
      <c r="D313" t="s">
        <v>471</v>
      </c>
      <c r="E313" s="5">
        <v>73.31</v>
      </c>
      <c r="F313" s="5">
        <v>70.43</v>
      </c>
      <c r="G313" s="5">
        <v>75.46</v>
      </c>
      <c r="I313">
        <f>VLOOKUP(D313,Spese!C:D,2,FALSE)</f>
        <v>7</v>
      </c>
    </row>
    <row r="314" spans="2:9" ht="14.25">
      <c r="B314">
        <v>76</v>
      </c>
      <c r="C314">
        <v>103</v>
      </c>
      <c r="D314" t="s">
        <v>451</v>
      </c>
      <c r="E314" s="5">
        <v>73.31</v>
      </c>
      <c r="F314" s="5">
        <v>71</v>
      </c>
      <c r="G314" s="5">
        <v>78.2</v>
      </c>
      <c r="I314">
        <f>VLOOKUP(D314,Spese!C:D,2,FALSE)</f>
        <v>9</v>
      </c>
    </row>
    <row r="315" spans="2:9" ht="14.25">
      <c r="B315">
        <v>79</v>
      </c>
      <c r="C315">
        <v>106</v>
      </c>
      <c r="D315" t="s">
        <v>442</v>
      </c>
      <c r="E315" s="5">
        <v>72.76</v>
      </c>
      <c r="F315" s="5">
        <v>70.05</v>
      </c>
      <c r="G315" s="5">
        <v>75.65</v>
      </c>
      <c r="I315">
        <f>VLOOKUP(D315,Spese!C:D,2,FALSE)</f>
        <v>8</v>
      </c>
    </row>
    <row r="316" spans="2:9" ht="14.25">
      <c r="B316">
        <v>80</v>
      </c>
      <c r="C316">
        <v>107</v>
      </c>
      <c r="D316" t="s">
        <v>589</v>
      </c>
      <c r="E316" s="5">
        <v>72.66</v>
      </c>
      <c r="F316" s="5">
        <v>69.81</v>
      </c>
      <c r="G316" s="5">
        <v>75.69</v>
      </c>
      <c r="I316">
        <f>VLOOKUP(D316,Spese!C:D,2,FALSE)</f>
        <v>6</v>
      </c>
    </row>
    <row r="317" spans="2:9" ht="14.25">
      <c r="B317">
        <v>81</v>
      </c>
      <c r="C317">
        <v>108</v>
      </c>
      <c r="D317" t="s">
        <v>456</v>
      </c>
      <c r="E317" s="5">
        <v>72.57</v>
      </c>
      <c r="F317" s="5">
        <v>68.95</v>
      </c>
      <c r="G317" s="5">
        <v>76.4</v>
      </c>
      <c r="I317">
        <f>VLOOKUP(D317,Spese!C:D,2,FALSE)</f>
        <v>7</v>
      </c>
    </row>
    <row r="318" spans="2:9" ht="14.25">
      <c r="B318">
        <v>82</v>
      </c>
      <c r="C318">
        <v>109</v>
      </c>
      <c r="D318" t="s">
        <v>484</v>
      </c>
      <c r="E318" s="5">
        <v>72.55</v>
      </c>
      <c r="F318" s="5">
        <v>70.24</v>
      </c>
      <c r="G318" s="5">
        <v>74.98</v>
      </c>
      <c r="I318">
        <f>VLOOKUP(D318,Spese!C:D,2,FALSE)</f>
        <v>4</v>
      </c>
    </row>
    <row r="319" spans="2:9" ht="14.25">
      <c r="B319">
        <v>83</v>
      </c>
      <c r="C319">
        <v>110</v>
      </c>
      <c r="D319" t="s">
        <v>590</v>
      </c>
      <c r="E319" s="5">
        <v>72.42</v>
      </c>
      <c r="F319" s="5">
        <v>70.03</v>
      </c>
      <c r="G319" s="5">
        <v>74.94</v>
      </c>
      <c r="I319">
        <f>VLOOKUP(D319,Spese!C:D,2,FALSE)</f>
        <v>5</v>
      </c>
    </row>
    <row r="320" spans="2:9" ht="14.25">
      <c r="B320">
        <v>84</v>
      </c>
      <c r="C320">
        <v>111</v>
      </c>
      <c r="D320" t="s">
        <v>591</v>
      </c>
      <c r="E320" s="5">
        <v>72.34</v>
      </c>
      <c r="F320" s="5">
        <v>66.98</v>
      </c>
      <c r="G320" s="5">
        <v>77.86</v>
      </c>
      <c r="I320">
        <f>VLOOKUP(D320,Spese!C:D,2,FALSE)</f>
        <v>4</v>
      </c>
    </row>
    <row r="321" spans="2:9" ht="14.25">
      <c r="B321">
        <v>85</v>
      </c>
      <c r="C321">
        <v>112</v>
      </c>
      <c r="D321" t="s">
        <v>478</v>
      </c>
      <c r="E321" s="5">
        <v>72.3</v>
      </c>
      <c r="F321" s="5">
        <v>66.87</v>
      </c>
      <c r="G321" s="5">
        <v>78.07</v>
      </c>
      <c r="I321">
        <f>VLOOKUP(D321,Spese!C:D,2,FALSE)</f>
        <v>4</v>
      </c>
    </row>
    <row r="322" spans="2:9" ht="14.25">
      <c r="B322">
        <v>86</v>
      </c>
      <c r="C322">
        <v>113</v>
      </c>
      <c r="D322" t="s">
        <v>458</v>
      </c>
      <c r="E322" s="5">
        <v>72.27</v>
      </c>
      <c r="F322" s="5">
        <v>68.44</v>
      </c>
      <c r="G322" s="5">
        <v>76.24</v>
      </c>
      <c r="I322">
        <f>VLOOKUP(D322,Spese!C:D,2,FALSE)</f>
        <v>6</v>
      </c>
    </row>
    <row r="323" spans="2:9" ht="14.25">
      <c r="B323">
        <v>87</v>
      </c>
      <c r="C323">
        <v>114</v>
      </c>
      <c r="D323" t="s">
        <v>592</v>
      </c>
      <c r="E323" s="5">
        <v>72.27</v>
      </c>
      <c r="F323" s="5">
        <v>68.9</v>
      </c>
      <c r="G323" s="5">
        <v>75.56</v>
      </c>
      <c r="I323">
        <f>VLOOKUP(D323,Spese!C:D,2,FALSE)</f>
        <v>12</v>
      </c>
    </row>
    <row r="324" spans="3:9" ht="14.25">
      <c r="C324">
        <v>115</v>
      </c>
      <c r="D324" t="s">
        <v>862</v>
      </c>
      <c r="E324" s="5">
        <v>72.16</v>
      </c>
      <c r="F324" s="5">
        <v>70.84</v>
      </c>
      <c r="G324" s="5">
        <v>73.54</v>
      </c>
      <c r="I324" t="e">
        <f>VLOOKUP(D324,Spese!C:D,2,FALSE)</f>
        <v>#N/A</v>
      </c>
    </row>
    <row r="325" spans="2:9" ht="14.25">
      <c r="B325">
        <v>88</v>
      </c>
      <c r="C325">
        <v>116</v>
      </c>
      <c r="D325" t="s">
        <v>469</v>
      </c>
      <c r="E325" s="5">
        <v>72.12</v>
      </c>
      <c r="F325" s="5">
        <v>68.52</v>
      </c>
      <c r="G325" s="5">
        <v>76.29</v>
      </c>
      <c r="I325">
        <f>VLOOKUP(D325,Spese!C:D,2,FALSE)</f>
        <v>5</v>
      </c>
    </row>
    <row r="326" spans="2:9" ht="14.25">
      <c r="B326">
        <v>89</v>
      </c>
      <c r="C326">
        <v>117</v>
      </c>
      <c r="D326" t="s">
        <v>499</v>
      </c>
      <c r="E326" s="5">
        <v>71.92</v>
      </c>
      <c r="F326" s="5">
        <v>69.18</v>
      </c>
      <c r="G326" s="5">
        <v>74.8</v>
      </c>
      <c r="I326">
        <f>VLOOKUP(D326,Spese!C:D,2,FALSE)</f>
        <v>2</v>
      </c>
    </row>
    <row r="327" spans="2:9" ht="14.25">
      <c r="B327">
        <v>90</v>
      </c>
      <c r="C327">
        <v>118</v>
      </c>
      <c r="D327" t="s">
        <v>464</v>
      </c>
      <c r="E327" s="5">
        <v>71.91</v>
      </c>
      <c r="F327" s="5">
        <v>68.41</v>
      </c>
      <c r="G327" s="5">
        <v>75.62</v>
      </c>
      <c r="I327">
        <f>VLOOKUP(D327,Spese!C:D,2,FALSE)</f>
        <v>5</v>
      </c>
    </row>
    <row r="328" spans="2:9" ht="14.25">
      <c r="B328">
        <v>91</v>
      </c>
      <c r="C328">
        <v>119</v>
      </c>
      <c r="D328" t="s">
        <v>470</v>
      </c>
      <c r="E328" s="5">
        <v>71.78</v>
      </c>
      <c r="F328" s="5">
        <v>68.18</v>
      </c>
      <c r="G328" s="5">
        <v>75.57</v>
      </c>
      <c r="I328">
        <f>VLOOKUP(D328,Spese!C:D,2,FALSE)</f>
        <v>4</v>
      </c>
    </row>
    <row r="329" spans="2:9" ht="14.25">
      <c r="B329">
        <v>92</v>
      </c>
      <c r="C329">
        <v>120</v>
      </c>
      <c r="D329" t="s">
        <v>461</v>
      </c>
      <c r="E329" s="5">
        <v>71.6</v>
      </c>
      <c r="F329" s="5">
        <v>66.39</v>
      </c>
      <c r="G329" s="5">
        <v>77.1</v>
      </c>
      <c r="I329">
        <f>VLOOKUP(D329,Spese!C:D,2,FALSE)</f>
        <v>8</v>
      </c>
    </row>
    <row r="330" spans="2:9" ht="14.25">
      <c r="B330">
        <v>93</v>
      </c>
      <c r="C330">
        <v>121</v>
      </c>
      <c r="D330" t="s">
        <v>479</v>
      </c>
      <c r="E330" s="5">
        <v>71.57</v>
      </c>
      <c r="F330" s="5">
        <v>69.04</v>
      </c>
      <c r="G330" s="5">
        <v>74.22</v>
      </c>
      <c r="I330">
        <f>VLOOKUP(D330,Spese!C:D,2,FALSE)</f>
        <v>6</v>
      </c>
    </row>
    <row r="331" spans="2:9" ht="14.25">
      <c r="B331">
        <v>94</v>
      </c>
      <c r="C331">
        <v>122</v>
      </c>
      <c r="D331" t="s">
        <v>476</v>
      </c>
      <c r="E331" s="5">
        <v>71.3</v>
      </c>
      <c r="F331" s="5">
        <v>68.49</v>
      </c>
      <c r="G331" s="5">
        <v>74.26</v>
      </c>
      <c r="I331">
        <f>VLOOKUP(D331,Spese!C:D,2,FALSE)</f>
        <v>7</v>
      </c>
    </row>
    <row r="332" spans="2:9" ht="14.25">
      <c r="B332">
        <v>95</v>
      </c>
      <c r="C332">
        <v>123</v>
      </c>
      <c r="D332" t="s">
        <v>480</v>
      </c>
      <c r="E332" s="5">
        <v>71.22</v>
      </c>
      <c r="F332" s="5">
        <v>68.88</v>
      </c>
      <c r="G332" s="5">
        <v>73.67</v>
      </c>
      <c r="I332">
        <f>VLOOKUP(D332,Spese!C:D,2,FALSE)</f>
        <v>6</v>
      </c>
    </row>
    <row r="333" spans="2:9" ht="14.25">
      <c r="B333">
        <v>96</v>
      </c>
      <c r="C333">
        <v>124</v>
      </c>
      <c r="D333" t="s">
        <v>441</v>
      </c>
      <c r="E333" s="5">
        <v>71.07</v>
      </c>
      <c r="F333" s="5">
        <v>68.27</v>
      </c>
      <c r="G333" s="5">
        <v>74.08</v>
      </c>
      <c r="I333">
        <f>VLOOKUP(D333,Spese!C:D,2,FALSE)</f>
        <v>7</v>
      </c>
    </row>
    <row r="334" spans="2:9" ht="14.25">
      <c r="B334">
        <v>97</v>
      </c>
      <c r="C334">
        <v>125</v>
      </c>
      <c r="D334" t="s">
        <v>474</v>
      </c>
      <c r="E334" s="5">
        <v>71.02</v>
      </c>
      <c r="F334" s="5">
        <v>67.69</v>
      </c>
      <c r="G334" s="5">
        <v>74.44</v>
      </c>
      <c r="I334">
        <f>VLOOKUP(D334,Spese!C:D,2,FALSE)</f>
        <v>4</v>
      </c>
    </row>
    <row r="335" spans="2:9" ht="14.25">
      <c r="B335">
        <v>98</v>
      </c>
      <c r="C335">
        <v>126</v>
      </c>
      <c r="D335" t="s">
        <v>426</v>
      </c>
      <c r="E335" s="5">
        <v>70.92</v>
      </c>
      <c r="F335" s="5">
        <v>68.82</v>
      </c>
      <c r="G335" s="5">
        <v>73.13</v>
      </c>
      <c r="I335">
        <f>VLOOKUP(D335,Spese!C:D,2,FALSE)</f>
        <v>10</v>
      </c>
    </row>
    <row r="336" spans="2:9" ht="14.25">
      <c r="B336">
        <v>99</v>
      </c>
      <c r="C336">
        <v>127</v>
      </c>
      <c r="D336" t="s">
        <v>593</v>
      </c>
      <c r="E336" s="5">
        <v>70.71</v>
      </c>
      <c r="F336" s="5">
        <v>67.54</v>
      </c>
      <c r="G336" s="5">
        <v>74.06</v>
      </c>
      <c r="I336">
        <f>VLOOKUP(D336,Spese!C:D,2,FALSE)</f>
        <v>11</v>
      </c>
    </row>
    <row r="337" spans="2:9" ht="14.25">
      <c r="B337">
        <v>100</v>
      </c>
      <c r="C337">
        <v>128</v>
      </c>
      <c r="D337" t="s">
        <v>445</v>
      </c>
      <c r="E337" s="5">
        <v>70.61</v>
      </c>
      <c r="F337" s="5">
        <v>69.27</v>
      </c>
      <c r="G337" s="5">
        <v>72.02</v>
      </c>
      <c r="I337">
        <f>VLOOKUP(D337,Spese!C:D,2,FALSE)</f>
        <v>3</v>
      </c>
    </row>
    <row r="338" spans="2:9" ht="14.25">
      <c r="B338">
        <v>100</v>
      </c>
      <c r="C338">
        <v>128</v>
      </c>
      <c r="D338" t="s">
        <v>594</v>
      </c>
      <c r="E338" s="5">
        <v>70.61</v>
      </c>
      <c r="F338" s="5">
        <v>68.61</v>
      </c>
      <c r="G338" s="5">
        <v>72.71</v>
      </c>
      <c r="I338" t="e">
        <f>VLOOKUP(D338,Spese!C:D,2,FALSE)</f>
        <v>#N/A</v>
      </c>
    </row>
    <row r="339" spans="2:9" ht="14.25">
      <c r="B339">
        <v>102</v>
      </c>
      <c r="C339">
        <v>130</v>
      </c>
      <c r="D339" t="s">
        <v>482</v>
      </c>
      <c r="E339" s="5">
        <v>70.56</v>
      </c>
      <c r="F339" s="5">
        <v>69.12</v>
      </c>
      <c r="G339" s="5">
        <v>72.07</v>
      </c>
      <c r="I339">
        <f>VLOOKUP(D339,Spese!C:D,2,FALSE)</f>
        <v>4</v>
      </c>
    </row>
    <row r="340" spans="2:9" ht="14.25">
      <c r="B340">
        <v>103</v>
      </c>
      <c r="C340">
        <v>131</v>
      </c>
      <c r="D340" t="s">
        <v>473</v>
      </c>
      <c r="E340" s="5">
        <v>70.51</v>
      </c>
      <c r="F340" s="5">
        <v>67.61</v>
      </c>
      <c r="G340" s="5">
        <v>73.55</v>
      </c>
      <c r="I340">
        <f>VLOOKUP(D340,Spese!C:D,2,FALSE)</f>
        <v>4</v>
      </c>
    </row>
    <row r="341" spans="2:9" ht="14.25">
      <c r="B341">
        <v>104</v>
      </c>
      <c r="C341">
        <v>132</v>
      </c>
      <c r="D341" t="s">
        <v>495</v>
      </c>
      <c r="E341" s="5">
        <v>70.35</v>
      </c>
      <c r="F341" s="5">
        <v>68.52</v>
      </c>
      <c r="G341" s="5">
        <v>72.28</v>
      </c>
      <c r="I341" t="e">
        <f>VLOOKUP(D341,Spese!C:D,2,FALSE)</f>
        <v>#N/A</v>
      </c>
    </row>
    <row r="342" spans="2:9" ht="14.25">
      <c r="B342">
        <v>105</v>
      </c>
      <c r="C342">
        <v>133</v>
      </c>
      <c r="D342" t="s">
        <v>485</v>
      </c>
      <c r="E342" s="5">
        <v>70.3</v>
      </c>
      <c r="F342" s="5">
        <v>64.3</v>
      </c>
      <c r="G342" s="5">
        <v>76.4</v>
      </c>
      <c r="I342">
        <f>VLOOKUP(D342,Spese!C:D,2,FALSE)</f>
        <v>5</v>
      </c>
    </row>
    <row r="343" spans="3:9" ht="14.25">
      <c r="C343">
        <v>134</v>
      </c>
      <c r="D343" t="s">
        <v>595</v>
      </c>
      <c r="E343" s="5">
        <v>70.23</v>
      </c>
      <c r="F343" s="5">
        <v>66.65</v>
      </c>
      <c r="G343" s="5">
        <v>73.9</v>
      </c>
      <c r="I343" t="e">
        <f>VLOOKUP(D343,Spese!C:D,2,FALSE)</f>
        <v>#N/A</v>
      </c>
    </row>
    <row r="344" spans="2:9" ht="14.25">
      <c r="B344">
        <v>106</v>
      </c>
      <c r="C344">
        <v>135</v>
      </c>
      <c r="D344" t="s">
        <v>492</v>
      </c>
      <c r="E344" s="5">
        <v>70.2</v>
      </c>
      <c r="F344" s="5">
        <v>66.51</v>
      </c>
      <c r="G344" s="5">
        <v>74.11</v>
      </c>
      <c r="I344">
        <f>VLOOKUP(D344,Spese!C:D,2,FALSE)</f>
        <v>12</v>
      </c>
    </row>
    <row r="345" spans="2:9" ht="14.25">
      <c r="B345">
        <v>107</v>
      </c>
      <c r="C345">
        <v>136</v>
      </c>
      <c r="D345" t="s">
        <v>483</v>
      </c>
      <c r="E345" s="5">
        <v>70.16</v>
      </c>
      <c r="F345" s="5">
        <v>67.69</v>
      </c>
      <c r="G345" s="5">
        <v>72.76</v>
      </c>
      <c r="I345">
        <f>VLOOKUP(D345,Spese!C:D,2,FALSE)</f>
        <v>6</v>
      </c>
    </row>
    <row r="346" spans="2:9" ht="14.25">
      <c r="B346">
        <v>108</v>
      </c>
      <c r="C346">
        <v>137</v>
      </c>
      <c r="D346" t="s">
        <v>477</v>
      </c>
      <c r="E346" s="5">
        <v>70.14</v>
      </c>
      <c r="F346" s="5">
        <v>68.33</v>
      </c>
      <c r="G346" s="5">
        <v>72.04</v>
      </c>
      <c r="I346">
        <f>VLOOKUP(D346,Spese!C:D,2,FALSE)</f>
        <v>5</v>
      </c>
    </row>
    <row r="347" spans="2:9" ht="14.25">
      <c r="B347">
        <v>109</v>
      </c>
      <c r="C347">
        <v>138</v>
      </c>
      <c r="D347" t="s">
        <v>493</v>
      </c>
      <c r="E347" s="5">
        <v>70.12</v>
      </c>
      <c r="F347" s="5">
        <v>67.6</v>
      </c>
      <c r="G347" s="5">
        <v>72.76</v>
      </c>
      <c r="I347">
        <f>VLOOKUP(D347,Spese!C:D,2,FALSE)</f>
        <v>10</v>
      </c>
    </row>
    <row r="348" spans="2:9" ht="14.25">
      <c r="B348">
        <v>110</v>
      </c>
      <c r="C348">
        <v>139</v>
      </c>
      <c r="D348" t="s">
        <v>455</v>
      </c>
      <c r="E348" s="5">
        <v>70.12</v>
      </c>
      <c r="F348" s="5">
        <v>67.6</v>
      </c>
      <c r="G348" s="5">
        <v>72.76</v>
      </c>
      <c r="I348">
        <f>VLOOKUP(D348,Spese!C:D,2,FALSE)</f>
        <v>6</v>
      </c>
    </row>
    <row r="349" spans="2:9" ht="14.25">
      <c r="B349">
        <v>111</v>
      </c>
      <c r="C349">
        <v>140</v>
      </c>
      <c r="D349" t="s">
        <v>491</v>
      </c>
      <c r="E349" s="5">
        <v>70.05</v>
      </c>
      <c r="F349" s="5">
        <v>64.31</v>
      </c>
      <c r="G349" s="5">
        <v>76.14</v>
      </c>
      <c r="I349">
        <f>VLOOKUP(D349,Spese!C:D,2,FALSE)</f>
        <v>6</v>
      </c>
    </row>
    <row r="350" spans="2:9" ht="14.25">
      <c r="B350">
        <v>112</v>
      </c>
      <c r="C350">
        <v>141</v>
      </c>
      <c r="D350" t="s">
        <v>486</v>
      </c>
      <c r="E350" s="5">
        <v>69.69</v>
      </c>
      <c r="F350" s="5">
        <v>67.94</v>
      </c>
      <c r="G350" s="5">
        <v>71.52</v>
      </c>
      <c r="I350">
        <f>VLOOKUP(D350,Spese!C:D,2,FALSE)</f>
        <v>6</v>
      </c>
    </row>
    <row r="351" spans="2:9" ht="14.25">
      <c r="B351">
        <v>113</v>
      </c>
      <c r="C351">
        <v>142</v>
      </c>
      <c r="D351" t="s">
        <v>488</v>
      </c>
      <c r="E351" s="5">
        <v>69.35</v>
      </c>
      <c r="F351" s="5">
        <v>67.78</v>
      </c>
      <c r="G351" s="5">
        <v>70.99</v>
      </c>
      <c r="I351">
        <f>VLOOKUP(D351,Spese!C:D,2,FALSE)</f>
        <v>7</v>
      </c>
    </row>
    <row r="352" spans="2:9" ht="14.25">
      <c r="B352">
        <v>114</v>
      </c>
      <c r="C352">
        <v>143</v>
      </c>
      <c r="D352" t="s">
        <v>524</v>
      </c>
      <c r="E352" s="5">
        <v>69.31</v>
      </c>
      <c r="F352" s="5">
        <v>68.04</v>
      </c>
      <c r="G352" s="5">
        <v>70.65</v>
      </c>
      <c r="I352">
        <f>VLOOKUP(D352,Spese!C:D,2,FALSE)</f>
        <v>10</v>
      </c>
    </row>
    <row r="353" spans="2:9" ht="14.25">
      <c r="B353">
        <v>116</v>
      </c>
      <c r="C353">
        <v>143</v>
      </c>
      <c r="D353" t="s">
        <v>505</v>
      </c>
      <c r="E353" s="5">
        <v>68.81</v>
      </c>
      <c r="F353" s="5">
        <v>64.8</v>
      </c>
      <c r="G353" s="5">
        <v>73.02</v>
      </c>
      <c r="I353">
        <f>VLOOKUP(D353,Spese!C:D,2,FALSE)</f>
        <v>4</v>
      </c>
    </row>
    <row r="354" spans="2:9" ht="14.25">
      <c r="B354">
        <v>117</v>
      </c>
      <c r="C354">
        <v>144</v>
      </c>
      <c r="D354" t="s">
        <v>596</v>
      </c>
      <c r="E354" s="5">
        <v>68.63</v>
      </c>
      <c r="F354" s="5">
        <v>66.38</v>
      </c>
      <c r="G354" s="5">
        <v>70.99</v>
      </c>
      <c r="I354">
        <f>VLOOKUP(D354,Spese!C:D,2,FALSE)</f>
        <v>10</v>
      </c>
    </row>
    <row r="355" spans="2:9" ht="14.25">
      <c r="B355">
        <v>118</v>
      </c>
      <c r="C355">
        <v>145</v>
      </c>
      <c r="D355" t="s">
        <v>511</v>
      </c>
      <c r="E355" s="5">
        <v>68.59</v>
      </c>
      <c r="F355" s="5">
        <v>66.28</v>
      </c>
      <c r="G355" s="5">
        <v>71.17</v>
      </c>
      <c r="I355">
        <f>VLOOKUP(D355,Spese!C:D,2,FALSE)</f>
        <v>2</v>
      </c>
    </row>
    <row r="356" spans="2:9" ht="14.25">
      <c r="B356">
        <v>119</v>
      </c>
      <c r="C356">
        <v>146</v>
      </c>
      <c r="D356" t="s">
        <v>517</v>
      </c>
      <c r="E356" s="5">
        <v>68.3</v>
      </c>
      <c r="F356" s="5">
        <v>65.23</v>
      </c>
      <c r="G356" s="5">
        <v>71.54</v>
      </c>
      <c r="I356">
        <f>VLOOKUP(D356,Spese!C:D,2,FALSE)</f>
        <v>2</v>
      </c>
    </row>
    <row r="357" spans="2:9" ht="14.25">
      <c r="B357">
        <v>120</v>
      </c>
      <c r="C357">
        <v>147</v>
      </c>
      <c r="D357" t="s">
        <v>425</v>
      </c>
      <c r="E357" s="5">
        <v>68.25</v>
      </c>
      <c r="F357" s="5">
        <v>66.44</v>
      </c>
      <c r="G357" s="5">
        <v>70.16</v>
      </c>
      <c r="I357">
        <f>VLOOKUP(D357,Spese!C:D,2,FALSE)</f>
        <v>3</v>
      </c>
    </row>
    <row r="358" spans="2:9" ht="14.25">
      <c r="B358">
        <v>121</v>
      </c>
      <c r="C358">
        <v>148</v>
      </c>
      <c r="D358" t="s">
        <v>497</v>
      </c>
      <c r="E358" s="5">
        <v>67.88</v>
      </c>
      <c r="F358" s="5">
        <v>62.16</v>
      </c>
      <c r="G358" s="5">
        <v>73.96</v>
      </c>
      <c r="I358">
        <f>VLOOKUP(D358,Spese!C:D,2,FALSE)</f>
        <v>7</v>
      </c>
    </row>
    <row r="359" spans="2:9" ht="14.25">
      <c r="B359">
        <v>122</v>
      </c>
      <c r="C359">
        <v>149</v>
      </c>
      <c r="D359" t="s">
        <v>508</v>
      </c>
      <c r="E359" s="5">
        <v>67.64</v>
      </c>
      <c r="F359" s="5">
        <v>66.03</v>
      </c>
      <c r="G359" s="5">
        <v>69.3</v>
      </c>
      <c r="I359">
        <f>VLOOKUP(D359,Spese!C:D,2,FALSE)</f>
        <v>7</v>
      </c>
    </row>
    <row r="360" spans="2:9" ht="14.25">
      <c r="B360">
        <v>123</v>
      </c>
      <c r="C360">
        <v>150</v>
      </c>
      <c r="D360" t="s">
        <v>500</v>
      </c>
      <c r="E360" s="5">
        <v>67.22</v>
      </c>
      <c r="F360" s="5">
        <v>61.9</v>
      </c>
      <c r="G360" s="5">
        <v>72.84</v>
      </c>
      <c r="I360">
        <f>VLOOKUP(D360,Spese!C:D,2,FALSE)</f>
        <v>4</v>
      </c>
    </row>
    <row r="361" spans="2:9" ht="14.25">
      <c r="B361">
        <v>124</v>
      </c>
      <c r="C361">
        <v>151</v>
      </c>
      <c r="D361" t="s">
        <v>502</v>
      </c>
      <c r="E361" s="5">
        <v>66.99</v>
      </c>
      <c r="F361" s="5">
        <v>64.61</v>
      </c>
      <c r="G361" s="5">
        <v>69.48</v>
      </c>
      <c r="I361">
        <f>VLOOKUP(D361,Spese!C:D,2,FALSE)</f>
        <v>9</v>
      </c>
    </row>
    <row r="362" spans="2:9" ht="14.25">
      <c r="B362">
        <v>125</v>
      </c>
      <c r="C362">
        <v>152</v>
      </c>
      <c r="D362" t="s">
        <v>490</v>
      </c>
      <c r="E362" s="5">
        <v>75.98</v>
      </c>
      <c r="F362" s="5">
        <v>76.81</v>
      </c>
      <c r="G362" s="5">
        <v>74.12</v>
      </c>
      <c r="I362">
        <f>VLOOKUP(D362,Spese!C:D,2,FALSE)</f>
        <v>6</v>
      </c>
    </row>
    <row r="363" spans="2:9" ht="14.25">
      <c r="B363">
        <v>126</v>
      </c>
      <c r="C363">
        <v>153</v>
      </c>
      <c r="D363" t="s">
        <v>597</v>
      </c>
      <c r="E363" s="5">
        <v>66.6</v>
      </c>
      <c r="F363" s="5">
        <v>64.28</v>
      </c>
      <c r="G363" s="5">
        <v>69.04</v>
      </c>
      <c r="I363">
        <f>VLOOKUP(D363,Spese!C:D,2,FALSE)</f>
        <v>12</v>
      </c>
    </row>
    <row r="364" spans="2:9" ht="14.25">
      <c r="B364">
        <v>127</v>
      </c>
      <c r="C364">
        <v>154</v>
      </c>
      <c r="D364" t="s">
        <v>507</v>
      </c>
      <c r="E364" s="5">
        <v>66.19</v>
      </c>
      <c r="F364" s="5">
        <v>63.53</v>
      </c>
      <c r="G364" s="5">
        <v>68.97</v>
      </c>
      <c r="I364">
        <f>VLOOKUP(D364,Spese!C:D,2,FALSE)</f>
        <v>5</v>
      </c>
    </row>
    <row r="365" spans="2:9" ht="14.25">
      <c r="B365">
        <v>128</v>
      </c>
      <c r="C365">
        <v>155</v>
      </c>
      <c r="D365" t="s">
        <v>501</v>
      </c>
      <c r="E365" s="5">
        <v>66.17</v>
      </c>
      <c r="F365" s="5">
        <v>63.52</v>
      </c>
      <c r="G365" s="5">
        <v>68.95</v>
      </c>
      <c r="I365">
        <f>VLOOKUP(D365,Spese!C:D,2,FALSE)</f>
        <v>6</v>
      </c>
    </row>
    <row r="366" spans="2:9" ht="14.25">
      <c r="B366">
        <v>129</v>
      </c>
      <c r="C366">
        <v>156</v>
      </c>
      <c r="D366" t="s">
        <v>498</v>
      </c>
      <c r="E366" s="5">
        <v>65.96</v>
      </c>
      <c r="F366" s="5">
        <v>61.86</v>
      </c>
      <c r="G366" s="5">
        <v>70.66</v>
      </c>
      <c r="I366">
        <f>VLOOKUP(D366,Spese!C:D,2,FALSE)</f>
        <v>6</v>
      </c>
    </row>
    <row r="367" spans="2:9" ht="14.25">
      <c r="B367">
        <v>129</v>
      </c>
      <c r="C367">
        <v>158</v>
      </c>
      <c r="D367" t="s">
        <v>452</v>
      </c>
      <c r="E367" s="5">
        <v>65.66</v>
      </c>
      <c r="F367" s="5">
        <v>62.37</v>
      </c>
      <c r="G367" s="5">
        <v>69.02</v>
      </c>
      <c r="I367">
        <f>VLOOKUP(D367,Spese!C:D,2,FALSE)</f>
        <v>7</v>
      </c>
    </row>
    <row r="368" spans="2:9" ht="14.25">
      <c r="B368">
        <v>130</v>
      </c>
      <c r="C368">
        <v>159</v>
      </c>
      <c r="D368" t="s">
        <v>530</v>
      </c>
      <c r="E368" s="5">
        <v>65.62</v>
      </c>
      <c r="F368" s="5">
        <v>63.41</v>
      </c>
      <c r="G368" s="5">
        <v>67.95</v>
      </c>
      <c r="I368">
        <f>VLOOKUP(D368,Spese!C:D,2,FALSE)</f>
        <v>3</v>
      </c>
    </row>
    <row r="369" spans="2:9" ht="14.25">
      <c r="B369">
        <v>131</v>
      </c>
      <c r="C369">
        <v>160</v>
      </c>
      <c r="D369" t="s">
        <v>494</v>
      </c>
      <c r="E369" s="5">
        <v>65.21</v>
      </c>
      <c r="F369" s="5">
        <v>63.38</v>
      </c>
      <c r="G369" s="5">
        <v>67.05</v>
      </c>
      <c r="I369">
        <f>VLOOKUP(D369,Spese!C:D,2,FALSE)</f>
        <v>7</v>
      </c>
    </row>
    <row r="370" spans="2:9" ht="14.25">
      <c r="B370">
        <v>132</v>
      </c>
      <c r="C370">
        <v>161</v>
      </c>
      <c r="D370" t="s">
        <v>598</v>
      </c>
      <c r="E370" s="5">
        <v>64.98</v>
      </c>
      <c r="F370" s="5">
        <v>61.57</v>
      </c>
      <c r="G370" s="5">
        <v>68.56</v>
      </c>
      <c r="I370">
        <f>VLOOKUP(D370,Spese!C:D,2,FALSE)</f>
        <v>5</v>
      </c>
    </row>
    <row r="371" spans="2:9" ht="14.25">
      <c r="B371">
        <v>133</v>
      </c>
      <c r="C371">
        <v>162</v>
      </c>
      <c r="D371" t="s">
        <v>496</v>
      </c>
      <c r="E371" s="5">
        <v>64.76</v>
      </c>
      <c r="F371" s="5">
        <v>63.41</v>
      </c>
      <c r="G371" s="5">
        <v>66.19</v>
      </c>
      <c r="I371" t="e">
        <f>VLOOKUP(D371,Spese!C:D,2,FALSE)</f>
        <v>#N/A</v>
      </c>
    </row>
    <row r="372" spans="2:9" ht="14.25">
      <c r="B372">
        <v>134</v>
      </c>
      <c r="C372">
        <v>163</v>
      </c>
      <c r="D372" t="s">
        <v>503</v>
      </c>
      <c r="E372" s="5">
        <v>64.61</v>
      </c>
      <c r="F372" s="5">
        <v>61.6</v>
      </c>
      <c r="G372" s="5">
        <v>67.78</v>
      </c>
      <c r="I372">
        <f>VLOOKUP(D372,Spese!C:D,2,FALSE)</f>
        <v>5</v>
      </c>
    </row>
    <row r="373" spans="2:9" ht="14.25">
      <c r="B373">
        <v>135</v>
      </c>
      <c r="C373">
        <v>164</v>
      </c>
      <c r="D373" t="s">
        <v>509</v>
      </c>
      <c r="E373" s="5">
        <v>63.75</v>
      </c>
      <c r="F373" s="5">
        <v>62.73</v>
      </c>
      <c r="G373" s="5">
        <v>64.83</v>
      </c>
      <c r="I373">
        <f>VLOOKUP(D373,Spese!C:D,2,FALSE)</f>
        <v>3</v>
      </c>
    </row>
    <row r="374" spans="2:9" ht="14.25">
      <c r="B374">
        <v>136</v>
      </c>
      <c r="C374">
        <v>165</v>
      </c>
      <c r="D374" t="s">
        <v>592</v>
      </c>
      <c r="E374" s="5">
        <v>63.44</v>
      </c>
      <c r="F374" s="5">
        <v>59.85</v>
      </c>
      <c r="G374" s="5">
        <v>67.21</v>
      </c>
      <c r="I374">
        <f>VLOOKUP(D374,Spese!C:D,2,FALSE)</f>
        <v>12</v>
      </c>
    </row>
    <row r="375" spans="2:9" ht="14.25">
      <c r="B375">
        <v>137</v>
      </c>
      <c r="C375">
        <v>166</v>
      </c>
      <c r="D375" t="s">
        <v>489</v>
      </c>
      <c r="E375" s="5">
        <v>63.22</v>
      </c>
      <c r="F375" s="5">
        <v>61.67</v>
      </c>
      <c r="G375" s="5">
        <v>64.84</v>
      </c>
      <c r="I375">
        <f>VLOOKUP(D375,Spese!C:D,2,FALSE)</f>
        <v>4</v>
      </c>
    </row>
    <row r="376" spans="2:9" ht="14.25">
      <c r="B376">
        <v>138</v>
      </c>
      <c r="C376">
        <v>167</v>
      </c>
      <c r="D376" t="s">
        <v>514</v>
      </c>
      <c r="E376" s="5">
        <v>62.84</v>
      </c>
      <c r="F376" s="5">
        <v>62.81</v>
      </c>
      <c r="G376" s="5">
        <v>62.86</v>
      </c>
      <c r="I376">
        <f>VLOOKUP(D376,Spese!C:D,2,FALSE)</f>
        <v>3</v>
      </c>
    </row>
    <row r="377" spans="2:9" ht="14.25">
      <c r="B377">
        <v>139</v>
      </c>
      <c r="C377">
        <v>168</v>
      </c>
      <c r="D377" t="s">
        <v>510</v>
      </c>
      <c r="E377" s="5">
        <v>62.73</v>
      </c>
      <c r="F377" s="5">
        <v>60.37</v>
      </c>
      <c r="G377" s="5">
        <v>65.15</v>
      </c>
      <c r="I377">
        <f>VLOOKUP(D377,Spese!C:D,2,FALSE)</f>
        <v>3</v>
      </c>
    </row>
    <row r="378" spans="2:9" ht="14.25">
      <c r="B378">
        <v>140</v>
      </c>
      <c r="C378">
        <v>169</v>
      </c>
      <c r="D378" t="s">
        <v>519</v>
      </c>
      <c r="E378" s="5">
        <v>62.52</v>
      </c>
      <c r="F378" s="5">
        <v>60.61</v>
      </c>
      <c r="G378" s="5">
        <v>64.54</v>
      </c>
      <c r="I378">
        <f>VLOOKUP(D378,Spese!C:D,2,FALSE)</f>
        <v>6</v>
      </c>
    </row>
    <row r="379" spans="2:9" ht="14.25">
      <c r="B379">
        <v>141</v>
      </c>
      <c r="C379">
        <v>170</v>
      </c>
      <c r="D379" t="s">
        <v>520</v>
      </c>
      <c r="E379" s="5">
        <v>62.49</v>
      </c>
      <c r="F379" s="5">
        <v>60.29</v>
      </c>
      <c r="G379" s="5">
        <v>64.83</v>
      </c>
      <c r="I379">
        <f>VLOOKUP(D379,Spese!C:D,2,FALSE)</f>
        <v>2</v>
      </c>
    </row>
    <row r="380" spans="2:9" ht="14.25">
      <c r="B380">
        <v>142</v>
      </c>
      <c r="C380">
        <v>171</v>
      </c>
      <c r="D380" t="s">
        <v>599</v>
      </c>
      <c r="E380" s="5">
        <v>62.45</v>
      </c>
      <c r="F380" s="5">
        <v>59.41</v>
      </c>
      <c r="G380" s="5">
        <v>65.63</v>
      </c>
      <c r="I380">
        <f>VLOOKUP(D380,Spese!C:D,2,FALSE)</f>
        <v>3</v>
      </c>
    </row>
    <row r="381" spans="3:9" ht="14.25">
      <c r="C381">
        <v>172</v>
      </c>
      <c r="D381" t="s">
        <v>600</v>
      </c>
      <c r="E381" s="5">
        <v>62.16</v>
      </c>
      <c r="F381" s="5">
        <v>59.94</v>
      </c>
      <c r="G381" s="5">
        <v>64.45</v>
      </c>
      <c r="I381" t="e">
        <f>VLOOKUP(D381,Spese!C:D,2,FALSE)</f>
        <v>#N/A</v>
      </c>
    </row>
    <row r="382" spans="2:9" ht="14.25">
      <c r="B382">
        <v>143</v>
      </c>
      <c r="C382">
        <v>173</v>
      </c>
      <c r="D382" t="s">
        <v>526</v>
      </c>
      <c r="E382" s="5">
        <v>62.14</v>
      </c>
      <c r="F382" s="5">
        <v>60.23</v>
      </c>
      <c r="G382" s="5">
        <v>64.1</v>
      </c>
      <c r="I382">
        <f>VLOOKUP(D382,Spese!C:D,2,FALSE)</f>
        <v>6</v>
      </c>
    </row>
    <row r="383" spans="2:9" ht="14.25">
      <c r="B383">
        <v>144</v>
      </c>
      <c r="C383">
        <v>174</v>
      </c>
      <c r="D383" t="s">
        <v>523</v>
      </c>
      <c r="E383" s="5">
        <v>61.29</v>
      </c>
      <c r="F383" s="5">
        <v>59.27</v>
      </c>
      <c r="G383" s="5">
        <v>63.4</v>
      </c>
      <c r="I383">
        <f>VLOOKUP(D383,Spese!C:D,2,FALSE)</f>
        <v>6</v>
      </c>
    </row>
    <row r="384" spans="2:9" ht="14.25">
      <c r="B384">
        <v>145</v>
      </c>
      <c r="C384">
        <v>175</v>
      </c>
      <c r="D384" t="s">
        <v>515</v>
      </c>
      <c r="E384" s="5">
        <v>60.56</v>
      </c>
      <c r="F384" s="5">
        <v>60.78</v>
      </c>
      <c r="G384" s="5">
        <v>60.33</v>
      </c>
      <c r="I384">
        <f>VLOOKUP(D384,Spese!C:D,2,FALSE)</f>
        <v>6</v>
      </c>
    </row>
    <row r="385" spans="2:9" ht="14.25">
      <c r="B385">
        <v>146</v>
      </c>
      <c r="C385">
        <v>176</v>
      </c>
      <c r="D385" t="s">
        <v>529</v>
      </c>
      <c r="E385" s="5">
        <v>59.55</v>
      </c>
      <c r="F385" s="5">
        <v>57.88</v>
      </c>
      <c r="G385" s="5">
        <v>61.28</v>
      </c>
      <c r="I385">
        <f>VLOOKUP(D385,Spese!C:D,2,FALSE)</f>
        <v>7</v>
      </c>
    </row>
    <row r="386" spans="2:9" ht="14.25">
      <c r="B386">
        <v>147</v>
      </c>
      <c r="C386">
        <v>177</v>
      </c>
      <c r="D386" t="s">
        <v>522</v>
      </c>
      <c r="E386" s="5">
        <v>59.12</v>
      </c>
      <c r="F386" s="5">
        <v>58.31</v>
      </c>
      <c r="G386" s="5">
        <v>59.95</v>
      </c>
      <c r="I386">
        <f>VLOOKUP(D386,Spese!C:D,2,FALSE)</f>
        <v>11</v>
      </c>
    </row>
    <row r="387" spans="2:9" ht="14.25">
      <c r="B387">
        <v>148</v>
      </c>
      <c r="C387">
        <v>178</v>
      </c>
      <c r="D387" t="s">
        <v>528</v>
      </c>
      <c r="E387" s="5">
        <v>57.86</v>
      </c>
      <c r="F387" s="5">
        <v>55.81</v>
      </c>
      <c r="G387" s="5">
        <v>59.96</v>
      </c>
      <c r="I387">
        <f>VLOOKUP(D387,Spese!C:D,2,FALSE)</f>
        <v>6</v>
      </c>
    </row>
    <row r="388" spans="2:9" ht="14.25">
      <c r="B388">
        <v>149</v>
      </c>
      <c r="C388">
        <v>179</v>
      </c>
      <c r="D388" t="s">
        <v>552</v>
      </c>
      <c r="E388" s="5">
        <v>57.2</v>
      </c>
      <c r="F388" s="5">
        <v>54.97</v>
      </c>
      <c r="G388" s="5">
        <v>59.5</v>
      </c>
      <c r="I388">
        <f>VLOOKUP(D388,Spese!C:D,2,FALSE)</f>
        <v>11</v>
      </c>
    </row>
    <row r="389" spans="2:9" ht="14.25">
      <c r="B389">
        <v>150</v>
      </c>
      <c r="C389">
        <v>180</v>
      </c>
      <c r="D389" t="s">
        <v>521</v>
      </c>
      <c r="E389" s="5">
        <v>57.03</v>
      </c>
      <c r="F389" s="5">
        <v>55.35</v>
      </c>
      <c r="G389" s="5">
        <v>58.75</v>
      </c>
      <c r="I389">
        <f>VLOOKUP(D389,Spese!C:D,2,FALSE)</f>
        <v>6</v>
      </c>
    </row>
    <row r="390" spans="2:9" ht="14.25">
      <c r="B390">
        <v>151</v>
      </c>
      <c r="C390">
        <v>181</v>
      </c>
      <c r="D390" t="s">
        <v>518</v>
      </c>
      <c r="E390" s="5">
        <v>56.69</v>
      </c>
      <c r="F390" s="5">
        <v>55.34</v>
      </c>
      <c r="G390" s="5">
        <v>58.09</v>
      </c>
      <c r="I390">
        <f>VLOOKUP(D390,Spese!C:D,2,FALSE)</f>
        <v>6</v>
      </c>
    </row>
    <row r="391" spans="2:9" ht="14.25">
      <c r="B391">
        <v>152</v>
      </c>
      <c r="C391">
        <v>182</v>
      </c>
      <c r="D391" t="s">
        <v>512</v>
      </c>
      <c r="E391" s="5">
        <v>55.89</v>
      </c>
      <c r="F391" s="5">
        <v>53.82</v>
      </c>
      <c r="G391" s="5">
        <v>58.04</v>
      </c>
      <c r="I391">
        <f>VLOOKUP(D391,Spese!C:D,2,FALSE)</f>
        <v>7</v>
      </c>
    </row>
    <row r="392" spans="2:9" ht="14.25">
      <c r="B392">
        <v>153</v>
      </c>
      <c r="C392">
        <v>183</v>
      </c>
      <c r="D392" t="s">
        <v>601</v>
      </c>
      <c r="E392" s="5">
        <v>55.31</v>
      </c>
      <c r="F392" s="5">
        <v>55.24</v>
      </c>
      <c r="G392" s="5">
        <v>55.37</v>
      </c>
      <c r="I392">
        <f>VLOOKUP(D392,Spese!C:D,2,FALSE)</f>
        <v>12</v>
      </c>
    </row>
    <row r="393" spans="2:9" ht="14.25">
      <c r="B393">
        <v>154</v>
      </c>
      <c r="C393">
        <v>184</v>
      </c>
      <c r="D393" t="s">
        <v>506</v>
      </c>
      <c r="E393" s="5">
        <v>55.17</v>
      </c>
      <c r="F393" s="5">
        <v>55.38</v>
      </c>
      <c r="G393" s="5">
        <v>54.96</v>
      </c>
      <c r="I393">
        <f>VLOOKUP(D393,Spese!C:D,2,FALSE)</f>
        <v>6</v>
      </c>
    </row>
    <row r="394" spans="2:9" ht="14.25">
      <c r="B394">
        <v>155</v>
      </c>
      <c r="C394">
        <v>185</v>
      </c>
      <c r="D394" t="s">
        <v>525</v>
      </c>
      <c r="E394" s="5">
        <v>54.54</v>
      </c>
      <c r="F394" s="5">
        <v>52.68</v>
      </c>
      <c r="G394" s="5">
        <v>56.46</v>
      </c>
      <c r="I394">
        <f>VLOOKUP(D394,Spese!C:D,2,FALSE)</f>
        <v>10</v>
      </c>
    </row>
    <row r="395" spans="2:9" ht="14.25">
      <c r="B395">
        <v>156</v>
      </c>
      <c r="C395">
        <v>186</v>
      </c>
      <c r="D395" t="s">
        <v>532</v>
      </c>
      <c r="E395" s="5">
        <v>53.99</v>
      </c>
      <c r="F395" s="5">
        <v>52.85</v>
      </c>
      <c r="G395" s="5">
        <v>55.17</v>
      </c>
      <c r="I395">
        <f>VLOOKUP(D395,Spese!C:D,2,FALSE)</f>
        <v>6</v>
      </c>
    </row>
    <row r="396" spans="2:9" ht="14.25">
      <c r="B396">
        <v>157</v>
      </c>
      <c r="C396">
        <v>187</v>
      </c>
      <c r="D396" t="s">
        <v>513</v>
      </c>
      <c r="E396" s="5">
        <v>53.51</v>
      </c>
      <c r="F396" s="5">
        <v>51.24</v>
      </c>
      <c r="G396" s="5">
        <v>55.85</v>
      </c>
      <c r="I396" t="e">
        <f>VLOOKUP(D396,Spese!C:D,2,FALSE)</f>
        <v>#N/A</v>
      </c>
    </row>
    <row r="397" spans="2:9" ht="14.25">
      <c r="B397">
        <v>158</v>
      </c>
      <c r="C397">
        <v>188</v>
      </c>
      <c r="D397" t="s">
        <v>533</v>
      </c>
      <c r="E397" s="5">
        <v>53.44</v>
      </c>
      <c r="F397" s="5">
        <v>52.28</v>
      </c>
      <c r="G397" s="5">
        <v>54.63</v>
      </c>
      <c r="I397">
        <f>VLOOKUP(D397,Spese!C:D,2,FALSE)</f>
        <v>4</v>
      </c>
    </row>
    <row r="398" spans="2:9" ht="14.25">
      <c r="B398">
        <v>159</v>
      </c>
      <c r="C398">
        <v>189</v>
      </c>
      <c r="D398" t="s">
        <v>535</v>
      </c>
      <c r="E398" s="5">
        <v>53.29</v>
      </c>
      <c r="F398" s="5">
        <v>52.1</v>
      </c>
      <c r="G398" s="5">
        <v>54.52</v>
      </c>
      <c r="I398" t="e">
        <f>VLOOKUP(D398,Spese!C:D,2,FALSE)</f>
        <v>#N/A</v>
      </c>
    </row>
    <row r="399" spans="2:9" ht="14.25">
      <c r="B399">
        <v>160</v>
      </c>
      <c r="C399">
        <v>190</v>
      </c>
      <c r="D399" t="s">
        <v>546</v>
      </c>
      <c r="E399" s="5">
        <v>52.86</v>
      </c>
      <c r="F399" s="5">
        <v>52.15</v>
      </c>
      <c r="G399" s="5">
        <v>53.59</v>
      </c>
      <c r="I399">
        <f>VLOOKUP(D399,Spese!C:D,2,FALSE)</f>
        <v>6</v>
      </c>
    </row>
    <row r="400" spans="2:9" ht="14.25">
      <c r="B400">
        <v>161</v>
      </c>
      <c r="C400">
        <v>191</v>
      </c>
      <c r="D400" t="s">
        <v>543</v>
      </c>
      <c r="E400" s="5">
        <v>51.75</v>
      </c>
      <c r="F400" s="5">
        <v>50.78</v>
      </c>
      <c r="G400" s="5">
        <v>52.73</v>
      </c>
      <c r="I400">
        <f>VLOOKUP(D400,Spese!C:D,2,FALSE)</f>
        <v>8</v>
      </c>
    </row>
    <row r="401" spans="2:9" ht="14.25">
      <c r="B401">
        <v>162</v>
      </c>
      <c r="C401">
        <v>192</v>
      </c>
      <c r="D401" t="s">
        <v>547</v>
      </c>
      <c r="E401" s="5">
        <v>51.29</v>
      </c>
      <c r="F401" s="5">
        <v>50.48</v>
      </c>
      <c r="G401" s="5">
        <v>52.12</v>
      </c>
      <c r="I401">
        <f>VLOOKUP(D401,Spese!C:D,2,FALSE)</f>
        <v>13</v>
      </c>
    </row>
    <row r="402" spans="2:9" ht="14.25">
      <c r="B402">
        <v>163</v>
      </c>
      <c r="C402">
        <v>193</v>
      </c>
      <c r="D402" t="s">
        <v>540</v>
      </c>
      <c r="E402" s="5">
        <v>50.71</v>
      </c>
      <c r="F402" s="5">
        <v>49.41</v>
      </c>
      <c r="G402" s="5">
        <v>52.04</v>
      </c>
      <c r="I402">
        <f>VLOOKUP(D402,Spese!C:D,2,FALSE)</f>
        <v>5</v>
      </c>
    </row>
    <row r="403" spans="2:9" ht="14.25">
      <c r="B403">
        <v>164</v>
      </c>
      <c r="C403">
        <v>194</v>
      </c>
      <c r="D403" t="s">
        <v>544</v>
      </c>
      <c r="E403" s="5">
        <v>50.58</v>
      </c>
      <c r="F403" s="5">
        <v>51.55</v>
      </c>
      <c r="G403" s="5">
        <v>49.58</v>
      </c>
      <c r="I403">
        <f>VLOOKUP(D403,Spese!C:D,2,FALSE)</f>
        <v>10</v>
      </c>
    </row>
    <row r="404" spans="2:9" ht="14.25">
      <c r="B404">
        <v>165</v>
      </c>
      <c r="C404">
        <v>195</v>
      </c>
      <c r="D404" t="s">
        <v>534</v>
      </c>
      <c r="E404" s="5">
        <v>49.65</v>
      </c>
      <c r="F404" s="5">
        <v>48.5</v>
      </c>
      <c r="G404" s="5">
        <v>50.84</v>
      </c>
      <c r="I404">
        <f>VLOOKUP(D404,Spese!C:D,2,FALSE)</f>
        <v>6</v>
      </c>
    </row>
    <row r="405" spans="2:9" ht="14.25">
      <c r="B405">
        <v>166</v>
      </c>
      <c r="C405">
        <v>196</v>
      </c>
      <c r="D405" t="s">
        <v>542</v>
      </c>
      <c r="E405" s="5">
        <v>49.51</v>
      </c>
      <c r="F405" s="5">
        <v>48.11</v>
      </c>
      <c r="G405" s="5">
        <v>50.95</v>
      </c>
      <c r="I405">
        <f>VLOOKUP(D405,Spese!C:D,2,FALSE)</f>
        <v>2</v>
      </c>
    </row>
    <row r="406" spans="2:9" ht="14.25">
      <c r="B406">
        <v>166</v>
      </c>
      <c r="C406">
        <v>196</v>
      </c>
      <c r="D406" t="s">
        <v>537</v>
      </c>
      <c r="E406" s="5">
        <v>49.51</v>
      </c>
      <c r="F406" s="5">
        <v>47.6</v>
      </c>
      <c r="G406" s="5">
        <v>51.46</v>
      </c>
      <c r="I406">
        <f>VLOOKUP(D406,Spese!C:D,2,FALSE)</f>
        <v>8</v>
      </c>
    </row>
    <row r="407" spans="2:9" ht="14.25">
      <c r="B407">
        <v>168</v>
      </c>
      <c r="C407">
        <v>198</v>
      </c>
      <c r="D407" t="s">
        <v>538</v>
      </c>
      <c r="E407" s="5">
        <v>49.23</v>
      </c>
      <c r="F407" s="5">
        <v>48.06</v>
      </c>
      <c r="G407" s="5">
        <v>50.44</v>
      </c>
      <c r="I407">
        <f>VLOOKUP(D407,Spese!C:D,2,FALSE)</f>
        <v>4</v>
      </c>
    </row>
    <row r="408" spans="2:9" ht="14.25">
      <c r="B408">
        <v>169</v>
      </c>
      <c r="C408">
        <v>199</v>
      </c>
      <c r="D408" t="s">
        <v>541</v>
      </c>
      <c r="E408" s="5">
        <v>49.21</v>
      </c>
      <c r="F408" s="5">
        <v>47.68</v>
      </c>
      <c r="G408" s="5">
        <v>50.8</v>
      </c>
      <c r="I408">
        <f>VLOOKUP(D408,Spese!C:D,2,FALSE)</f>
        <v>6</v>
      </c>
    </row>
    <row r="409" spans="2:9" ht="14.25">
      <c r="B409">
        <v>170</v>
      </c>
      <c r="C409">
        <v>200</v>
      </c>
      <c r="D409" t="s">
        <v>527</v>
      </c>
      <c r="E409" s="5">
        <v>49.11</v>
      </c>
      <c r="F409" s="5">
        <v>48.24</v>
      </c>
      <c r="G409" s="5">
        <v>50.03</v>
      </c>
      <c r="I409">
        <f>VLOOKUP(D409,Spese!C:D,2,FALSE)</f>
        <v>7</v>
      </c>
    </row>
    <row r="410" spans="2:9" ht="14.25">
      <c r="B410">
        <v>171</v>
      </c>
      <c r="C410">
        <v>201</v>
      </c>
      <c r="D410" t="s">
        <v>549</v>
      </c>
      <c r="E410" s="5">
        <v>49</v>
      </c>
      <c r="F410" s="5">
        <v>46.43</v>
      </c>
      <c r="G410" s="5">
        <v>51.66</v>
      </c>
      <c r="I410">
        <f>VLOOKUP(D410,Spese!C:D,2,FALSE)</f>
        <v>5</v>
      </c>
    </row>
    <row r="411" spans="2:9" ht="14.25">
      <c r="B411">
        <v>172</v>
      </c>
      <c r="C411">
        <v>202</v>
      </c>
      <c r="D411" t="s">
        <v>554</v>
      </c>
      <c r="E411" s="5">
        <v>48.99</v>
      </c>
      <c r="F411" s="5">
        <v>47.87</v>
      </c>
      <c r="G411" s="5">
        <v>50.16</v>
      </c>
      <c r="I411">
        <f>VLOOKUP(D411,Spese!C:D,2,FALSE)</f>
        <v>9</v>
      </c>
    </row>
    <row r="412" spans="2:9" ht="14.25">
      <c r="B412">
        <v>173</v>
      </c>
      <c r="C412">
        <v>203</v>
      </c>
      <c r="D412" t="s">
        <v>551</v>
      </c>
      <c r="E412" s="5">
        <v>48.84</v>
      </c>
      <c r="F412" s="5">
        <v>47.06</v>
      </c>
      <c r="G412" s="5">
        <v>50.69</v>
      </c>
      <c r="I412" t="e">
        <f>VLOOKUP(D412,Spese!C:D,2,FALSE)</f>
        <v>#N/A</v>
      </c>
    </row>
    <row r="413" spans="2:9" ht="14.25">
      <c r="B413">
        <v>174</v>
      </c>
      <c r="C413">
        <v>204</v>
      </c>
      <c r="D413" t="s">
        <v>602</v>
      </c>
      <c r="E413" s="5">
        <v>47.44</v>
      </c>
      <c r="F413" s="5">
        <v>46.83</v>
      </c>
      <c r="G413" s="5">
        <v>48.07</v>
      </c>
      <c r="I413">
        <f>VLOOKUP(D413,Spese!C:D,2,FALSE)</f>
        <v>6</v>
      </c>
    </row>
    <row r="414" spans="2:9" ht="14.25">
      <c r="B414">
        <v>175</v>
      </c>
      <c r="C414">
        <v>205</v>
      </c>
      <c r="D414" t="s">
        <v>545</v>
      </c>
      <c r="E414" s="5">
        <v>47.2</v>
      </c>
      <c r="F414" s="5">
        <v>46.17</v>
      </c>
      <c r="G414" s="5">
        <v>48.27</v>
      </c>
      <c r="I414">
        <f>VLOOKUP(D414,Spese!C:D,2,FALSE)</f>
        <v>7</v>
      </c>
    </row>
    <row r="415" spans="2:9" ht="14.25">
      <c r="B415">
        <v>176</v>
      </c>
      <c r="C415">
        <v>206</v>
      </c>
      <c r="D415" t="s">
        <v>553</v>
      </c>
      <c r="E415" s="5">
        <v>47.18</v>
      </c>
      <c r="F415" s="5">
        <v>45.37</v>
      </c>
      <c r="G415" s="5">
        <v>49.04</v>
      </c>
      <c r="I415">
        <f>VLOOKUP(D415,Spese!C:D,2,FALSE)</f>
        <v>8</v>
      </c>
    </row>
    <row r="416" spans="2:9" ht="14.25">
      <c r="B416">
        <v>177</v>
      </c>
      <c r="C416">
        <v>207</v>
      </c>
      <c r="D416" t="s">
        <v>531</v>
      </c>
      <c r="E416" s="5">
        <v>44.03</v>
      </c>
      <c r="F416" s="5">
        <v>44.05</v>
      </c>
      <c r="G416" s="5">
        <v>44</v>
      </c>
      <c r="I416">
        <f>VLOOKUP(D416,Spese!C:D,2,FALSE)</f>
        <v>6</v>
      </c>
    </row>
    <row r="417" spans="2:9" ht="14.25">
      <c r="B417">
        <v>178</v>
      </c>
      <c r="C417">
        <v>208</v>
      </c>
      <c r="D417" t="s">
        <v>557</v>
      </c>
      <c r="E417" s="5">
        <v>43.77</v>
      </c>
      <c r="F417" s="5">
        <v>43.6</v>
      </c>
      <c r="G417" s="5">
        <v>43.96</v>
      </c>
      <c r="I417">
        <f>VLOOKUP(D417,Spese!C:D,2,FALSE)</f>
        <v>7</v>
      </c>
    </row>
    <row r="418" spans="2:9" ht="14.25">
      <c r="B418">
        <v>179</v>
      </c>
      <c r="C418">
        <v>209</v>
      </c>
      <c r="D418" t="s">
        <v>556</v>
      </c>
      <c r="E418" s="5">
        <v>43.74</v>
      </c>
      <c r="F418" s="5">
        <v>43.69</v>
      </c>
      <c r="G418" s="5">
        <v>43.79</v>
      </c>
      <c r="I418">
        <f>VLOOKUP(D418,Spese!C:D,2,FALSE)</f>
        <v>5</v>
      </c>
    </row>
    <row r="419" spans="2:9" ht="14.25">
      <c r="B419">
        <v>180</v>
      </c>
      <c r="C419">
        <v>210</v>
      </c>
      <c r="D419" t="s">
        <v>536</v>
      </c>
      <c r="E419" s="5">
        <v>43.25</v>
      </c>
      <c r="F419" s="5">
        <v>41.88</v>
      </c>
      <c r="G419" s="5">
        <v>44.65</v>
      </c>
      <c r="I419">
        <f>VLOOKUP(D419,Spese!C:D,2,FALSE)</f>
        <v>6</v>
      </c>
    </row>
    <row r="420" spans="2:9" ht="14.25">
      <c r="B420">
        <v>181</v>
      </c>
      <c r="C420">
        <v>211</v>
      </c>
      <c r="D420" t="s">
        <v>539</v>
      </c>
      <c r="E420" s="5">
        <v>43.11</v>
      </c>
      <c r="F420" s="5">
        <v>44.39</v>
      </c>
      <c r="G420" s="5">
        <v>41.79</v>
      </c>
      <c r="I420">
        <f>VLOOKUP(D420,Spese!C:D,2,FALSE)</f>
        <v>6</v>
      </c>
    </row>
    <row r="421" spans="2:9" ht="14.25">
      <c r="B421">
        <v>182</v>
      </c>
      <c r="C421">
        <v>212</v>
      </c>
      <c r="D421" t="s">
        <v>550</v>
      </c>
      <c r="E421" s="5">
        <v>42.98</v>
      </c>
      <c r="F421" s="5">
        <v>43.35</v>
      </c>
      <c r="G421" s="5">
        <v>42.61</v>
      </c>
      <c r="I421">
        <f>VLOOKUP(D421,Spese!C:D,2,FALSE)</f>
        <v>5</v>
      </c>
    </row>
    <row r="422" spans="2:9" ht="14.25">
      <c r="B422">
        <v>183</v>
      </c>
      <c r="C422">
        <v>213</v>
      </c>
      <c r="D422" t="s">
        <v>548</v>
      </c>
      <c r="E422" s="5">
        <v>42.45</v>
      </c>
      <c r="F422" s="5">
        <v>43.21</v>
      </c>
      <c r="G422" s="5">
        <v>41.66</v>
      </c>
      <c r="I422">
        <f>VLOOKUP(D422,Spese!C:D,2,FALSE)</f>
        <v>9</v>
      </c>
    </row>
    <row r="423" spans="2:9" ht="14.25">
      <c r="B423">
        <v>184</v>
      </c>
      <c r="C423">
        <v>214</v>
      </c>
      <c r="D423" t="s">
        <v>563</v>
      </c>
      <c r="E423" s="5">
        <v>40.9</v>
      </c>
      <c r="F423" s="5">
        <v>41.4</v>
      </c>
      <c r="G423" s="5">
        <v>40.4</v>
      </c>
      <c r="I423">
        <f>VLOOKUP(D423,Spese!C:D,2,FALSE)</f>
        <v>6</v>
      </c>
    </row>
    <row r="424" spans="2:9" ht="14.25">
      <c r="B424">
        <v>185</v>
      </c>
      <c r="C424">
        <v>215</v>
      </c>
      <c r="D424" t="s">
        <v>561</v>
      </c>
      <c r="E424" s="5">
        <v>40.58</v>
      </c>
      <c r="F424" s="5">
        <v>38.36</v>
      </c>
      <c r="G424" s="5">
        <v>42.87</v>
      </c>
      <c r="I424">
        <f>VLOOKUP(D424,Spese!C:D,2,FALSE)</f>
        <v>13</v>
      </c>
    </row>
    <row r="425" spans="2:9" ht="14.25">
      <c r="B425">
        <v>186</v>
      </c>
      <c r="C425">
        <v>216</v>
      </c>
      <c r="D425" t="s">
        <v>555</v>
      </c>
      <c r="E425" s="5">
        <v>40.39</v>
      </c>
      <c r="F425" s="5">
        <v>38.93</v>
      </c>
      <c r="G425" s="5">
        <v>41.89</v>
      </c>
      <c r="I425">
        <f>VLOOKUP(D425,Spese!C:D,2,FALSE)</f>
        <v>4</v>
      </c>
    </row>
    <row r="426" spans="2:9" ht="14.25">
      <c r="B426">
        <v>187</v>
      </c>
      <c r="C426">
        <v>217</v>
      </c>
      <c r="D426" t="s">
        <v>560</v>
      </c>
      <c r="E426" s="5">
        <v>39.97</v>
      </c>
      <c r="F426" s="5">
        <v>40.73</v>
      </c>
      <c r="G426" s="5">
        <v>39.18</v>
      </c>
      <c r="I426">
        <f>VLOOKUP(D426,Spese!C:D,2,FALSE)</f>
        <v>13</v>
      </c>
    </row>
    <row r="427" spans="2:9" ht="14.25">
      <c r="B427">
        <v>188</v>
      </c>
      <c r="C427">
        <v>218</v>
      </c>
      <c r="D427" t="s">
        <v>558</v>
      </c>
      <c r="E427" s="5">
        <v>39.5</v>
      </c>
      <c r="F427" s="5">
        <v>40.62</v>
      </c>
      <c r="G427" s="5">
        <v>38.35</v>
      </c>
      <c r="I427" t="e">
        <f>VLOOKUP(D427,Spese!C:D,2,FALSE)</f>
        <v>#N/A</v>
      </c>
    </row>
    <row r="428" spans="2:9" ht="14.25">
      <c r="B428">
        <v>189</v>
      </c>
      <c r="C428">
        <v>219</v>
      </c>
      <c r="D428" t="s">
        <v>562</v>
      </c>
      <c r="E428" s="5">
        <v>38.44</v>
      </c>
      <c r="F428" s="5">
        <v>38.34</v>
      </c>
      <c r="G428" s="5">
        <v>38.54</v>
      </c>
      <c r="I428">
        <f>VLOOKUP(D428,Spese!C:D,2,FALSE)</f>
        <v>5</v>
      </c>
    </row>
    <row r="429" spans="2:9" ht="14.25">
      <c r="B429">
        <v>190</v>
      </c>
      <c r="C429">
        <v>220</v>
      </c>
      <c r="D429" t="s">
        <v>559</v>
      </c>
      <c r="E429" s="5">
        <v>37.63</v>
      </c>
      <c r="F429" s="5">
        <v>36.73</v>
      </c>
      <c r="G429" s="5">
        <v>38.57</v>
      </c>
      <c r="I429">
        <f>VLOOKUP(D429,Spese!C:D,2,FALSE)</f>
        <v>5</v>
      </c>
    </row>
    <row r="430" spans="2:9" ht="14.25">
      <c r="B430">
        <v>191</v>
      </c>
      <c r="C430">
        <v>221</v>
      </c>
      <c r="D430" t="s">
        <v>603</v>
      </c>
      <c r="E430" s="5">
        <v>32.23</v>
      </c>
      <c r="F430" s="5">
        <v>31.84</v>
      </c>
      <c r="G430" s="5">
        <v>32.62</v>
      </c>
      <c r="I430">
        <f>VLOOKUP(D430,Spese!C:D,2,FALSE)</f>
        <v>6</v>
      </c>
    </row>
    <row r="431" spans="2:5" ht="14.25">
      <c r="B431" t="s">
        <v>5</v>
      </c>
      <c r="C431">
        <v>65.82</v>
      </c>
      <c r="D431">
        <v>63.89</v>
      </c>
      <c r="E431" s="5">
        <v>67.84</v>
      </c>
    </row>
  </sheetData>
  <sheetProtection/>
  <autoFilter ref="B1:I658"/>
  <mergeCells count="1">
    <mergeCell ref="B4:G4"/>
  </mergeCells>
  <hyperlinks>
    <hyperlink ref="B1" r:id="rId1" display="http://it.wikipedia.org/wiki/Lista_di_stati_per_aspettativa_di_vita "/>
  </hyperlinks>
  <printOptions/>
  <pageMargins left="0.7" right="0.7" top="0.75" bottom="0.75" header="0.3" footer="0.3"/>
  <pageSetup orientation="portrait" paperSize="9" r:id="rId4"/>
  <legacyDrawing r:id="rId3"/>
</worksheet>
</file>

<file path=xl/worksheets/sheet3.xml><?xml version="1.0" encoding="utf-8"?>
<worksheet xmlns="http://schemas.openxmlformats.org/spreadsheetml/2006/main" xmlns:r="http://schemas.openxmlformats.org/officeDocument/2006/relationships">
  <dimension ref="B1:G191"/>
  <sheetViews>
    <sheetView zoomScalePageLayoutView="0" workbookViewId="0" topLeftCell="A1">
      <selection activeCell="C25" sqref="C1:C16384"/>
    </sheetView>
  </sheetViews>
  <sheetFormatPr defaultColWidth="9.140625" defaultRowHeight="15"/>
  <cols>
    <col min="3" max="3" width="24.57421875" style="0" customWidth="1"/>
    <col min="4" max="4" width="17.57421875" style="0" customWidth="1"/>
    <col min="8" max="8" width="10.140625" style="0" customWidth="1"/>
  </cols>
  <sheetData>
    <row r="1" ht="14.25">
      <c r="B1" s="4" t="s">
        <v>1085</v>
      </c>
    </row>
    <row r="3" ht="23.25">
      <c r="B3" s="1" t="s">
        <v>604</v>
      </c>
    </row>
    <row r="5" spans="2:5" ht="66" customHeight="1">
      <c r="B5" s="83" t="s">
        <v>605</v>
      </c>
      <c r="C5" s="83"/>
      <c r="D5" s="83"/>
      <c r="E5" s="83"/>
    </row>
    <row r="7" spans="3:5" ht="14.25">
      <c r="C7" t="s">
        <v>606</v>
      </c>
      <c r="D7" t="s">
        <v>607</v>
      </c>
      <c r="E7" t="s">
        <v>608</v>
      </c>
    </row>
    <row r="8" spans="3:7" ht="14.25">
      <c r="C8" t="s">
        <v>399</v>
      </c>
      <c r="D8">
        <v>17</v>
      </c>
      <c r="E8">
        <v>2009</v>
      </c>
      <c r="G8" t="str">
        <f>VLOOKUP(C8,Aspettativa!D:G,1,FALSE)</f>
        <v>Malta </v>
      </c>
    </row>
    <row r="9" spans="3:7" ht="14.25">
      <c r="C9" t="s">
        <v>610</v>
      </c>
      <c r="D9">
        <v>16</v>
      </c>
      <c r="E9">
        <v>2009</v>
      </c>
      <c r="G9" t="str">
        <f>VLOOKUP(C9,Aspettativa!D:G,1,FALSE)</f>
        <v>Stati Uniti d'America </v>
      </c>
    </row>
    <row r="10" spans="3:7" ht="14.25">
      <c r="C10" t="s">
        <v>424</v>
      </c>
      <c r="D10">
        <v>14</v>
      </c>
      <c r="E10">
        <v>2009</v>
      </c>
      <c r="G10" t="str">
        <f>VLOOKUP(C10,Aspettativa!D:G,1,FALSE)</f>
        <v>Messico </v>
      </c>
    </row>
    <row r="11" spans="3:7" ht="14.25">
      <c r="C11" t="s">
        <v>560</v>
      </c>
      <c r="D11">
        <v>13</v>
      </c>
      <c r="E11">
        <v>2009</v>
      </c>
      <c r="G11" t="str">
        <f>VLOOKUP(C11,Aspettativa!D:G,1,FALSE)</f>
        <v>Lesotho </v>
      </c>
    </row>
    <row r="12" spans="3:7" ht="14.25">
      <c r="C12" t="s">
        <v>547</v>
      </c>
      <c r="D12">
        <v>13</v>
      </c>
      <c r="E12">
        <v>2009</v>
      </c>
      <c r="G12" t="str">
        <f>VLOOKUP(C12,Aspettativa!D:G,1,FALSE)</f>
        <v>Burundi </v>
      </c>
    </row>
    <row r="13" spans="3:7" ht="14.25">
      <c r="C13" t="s">
        <v>561</v>
      </c>
      <c r="D13">
        <v>13</v>
      </c>
      <c r="E13">
        <v>2009</v>
      </c>
      <c r="G13" t="str">
        <f>VLOOKUP(C13,Aspettativa!D:G,1,FALSE)</f>
        <v>Sierra Leone </v>
      </c>
    </row>
    <row r="14" spans="3:7" ht="14.25">
      <c r="C14" t="s">
        <v>597</v>
      </c>
      <c r="D14">
        <v>12</v>
      </c>
      <c r="E14">
        <v>2009</v>
      </c>
      <c r="G14" t="str">
        <f>VLOOKUP(C14,Aspettativa!D:G,1,FALSE)</f>
        <v>Timor Est </v>
      </c>
    </row>
    <row r="15" spans="3:7" ht="14.25">
      <c r="C15" t="s">
        <v>601</v>
      </c>
      <c r="D15">
        <v>12</v>
      </c>
      <c r="E15">
        <v>2009</v>
      </c>
      <c r="G15" t="str">
        <f>VLOOKUP(C15,Aspettativa!D:G,1,FALSE)</f>
        <v>Kenya </v>
      </c>
    </row>
    <row r="16" spans="3:7" ht="14.25">
      <c r="C16" t="s">
        <v>592</v>
      </c>
      <c r="D16">
        <v>12</v>
      </c>
      <c r="E16">
        <v>2009</v>
      </c>
      <c r="G16" t="str">
        <f>VLOOKUP(C16,Aspettativa!D:G,1,FALSE)</f>
        <v>Nauru </v>
      </c>
    </row>
    <row r="17" spans="3:7" ht="14.25">
      <c r="C17" t="s">
        <v>492</v>
      </c>
      <c r="D17">
        <v>12</v>
      </c>
      <c r="E17">
        <v>2009</v>
      </c>
      <c r="G17" t="str">
        <f>VLOOKUP(C17,Aspettativa!D:G,1,FALSE)</f>
        <v>Moldavia </v>
      </c>
    </row>
    <row r="18" spans="3:7" ht="14.25">
      <c r="C18" t="s">
        <v>398</v>
      </c>
      <c r="D18">
        <v>12</v>
      </c>
      <c r="E18">
        <v>2009</v>
      </c>
      <c r="G18" t="str">
        <f>VLOOKUP(C18,Aspettativa!D:G,1,FALSE)</f>
        <v>Belgio </v>
      </c>
    </row>
    <row r="19" spans="3:7" ht="14.25">
      <c r="C19" t="s">
        <v>414</v>
      </c>
      <c r="D19">
        <v>12</v>
      </c>
      <c r="E19">
        <v>2009</v>
      </c>
      <c r="G19" t="str">
        <f>VLOOKUP(C19,Aspettativa!D:G,1,FALSE)</f>
        <v>Cuba </v>
      </c>
    </row>
    <row r="20" spans="3:7" ht="14.25">
      <c r="C20" t="s">
        <v>403</v>
      </c>
      <c r="D20">
        <v>12</v>
      </c>
      <c r="E20">
        <v>2009</v>
      </c>
      <c r="G20" t="str">
        <f>VLOOKUP(C20,Aspettativa!D:G,1,FALSE)</f>
        <v>Finlandia </v>
      </c>
    </row>
    <row r="21" spans="3:7" ht="14.25">
      <c r="C21" t="s">
        <v>481</v>
      </c>
      <c r="D21">
        <v>12</v>
      </c>
      <c r="E21">
        <v>2009</v>
      </c>
      <c r="G21" t="str">
        <f>VLOOKUP(C21,Aspettativa!D:G,1,FALSE)</f>
        <v>Georgia </v>
      </c>
    </row>
    <row r="22" spans="3:7" ht="14.25">
      <c r="C22" t="s">
        <v>415</v>
      </c>
      <c r="D22">
        <v>12</v>
      </c>
      <c r="E22">
        <v>2009</v>
      </c>
      <c r="G22" t="str">
        <f>VLOOKUP(C22,Aspettativa!D:G,1,FALSE)</f>
        <v>Portogallo </v>
      </c>
    </row>
    <row r="23" spans="3:7" ht="14.25">
      <c r="C23" t="s">
        <v>383</v>
      </c>
      <c r="D23">
        <v>11</v>
      </c>
      <c r="E23">
        <v>2009</v>
      </c>
      <c r="G23" t="str">
        <f>VLOOKUP(C23,Aspettativa!D:G,1,FALSE)</f>
        <v>Svizzera </v>
      </c>
    </row>
    <row r="24" spans="3:7" ht="14.25">
      <c r="C24" t="s">
        <v>593</v>
      </c>
      <c r="D24">
        <v>11</v>
      </c>
      <c r="E24">
        <v>2009</v>
      </c>
      <c r="G24" t="str">
        <f>VLOOKUP(C24,Aspettativa!D:G,1,FALSE)</f>
        <v>Palau </v>
      </c>
    </row>
    <row r="25" spans="3:7" ht="14.25">
      <c r="C25" t="s">
        <v>552</v>
      </c>
      <c r="D25">
        <v>11</v>
      </c>
      <c r="E25">
        <v>2009</v>
      </c>
      <c r="G25" t="str">
        <f>VLOOKUP(C25,Aspettativa!D:G,1,FALSE)</f>
        <v>RD del Congo </v>
      </c>
    </row>
    <row r="26" spans="3:7" ht="14.25">
      <c r="C26" t="s">
        <v>394</v>
      </c>
      <c r="D26">
        <v>11</v>
      </c>
      <c r="E26">
        <v>2009</v>
      </c>
      <c r="G26" t="str">
        <f>VLOOKUP(C26,Aspettativa!D:G,1,FALSE)</f>
        <v>Austria </v>
      </c>
    </row>
    <row r="27" spans="3:7" ht="14.25">
      <c r="C27" t="s">
        <v>390</v>
      </c>
      <c r="D27">
        <v>11</v>
      </c>
      <c r="E27">
        <v>2009</v>
      </c>
      <c r="G27" t="str">
        <f>VLOOKUP(C27,Aspettativa!D:G,1,FALSE)</f>
        <v>Canada </v>
      </c>
    </row>
    <row r="28" spans="3:7" ht="14.25">
      <c r="C28" t="s">
        <v>438</v>
      </c>
      <c r="D28">
        <v>11</v>
      </c>
      <c r="E28">
        <v>2009</v>
      </c>
      <c r="G28" t="str">
        <f>VLOOKUP(C28,Aspettativa!D:G,1,FALSE)</f>
        <v>Bosnia ed Erzegovina </v>
      </c>
    </row>
    <row r="29" spans="3:7" ht="14.25">
      <c r="C29" t="s">
        <v>395</v>
      </c>
      <c r="D29">
        <v>11</v>
      </c>
      <c r="E29">
        <v>2009</v>
      </c>
      <c r="G29" t="str">
        <f>VLOOKUP(C29,Aspettativa!D:G,1,FALSE)</f>
        <v>Paesi Bassi </v>
      </c>
    </row>
    <row r="30" spans="3:7" ht="14.25">
      <c r="C30" t="s">
        <v>522</v>
      </c>
      <c r="D30">
        <v>11</v>
      </c>
      <c r="E30">
        <v>2009</v>
      </c>
      <c r="G30" t="str">
        <f>VLOOKUP(C30,Aspettativa!D:G,1,FALSE)</f>
        <v>Ghana </v>
      </c>
    </row>
    <row r="31" spans="3:7" ht="14.25">
      <c r="C31" t="s">
        <v>407</v>
      </c>
      <c r="D31">
        <v>11</v>
      </c>
      <c r="E31">
        <v>2009</v>
      </c>
      <c r="G31" t="str">
        <f>VLOOKUP(C31,Aspettativa!D:G,1,FALSE)</f>
        <v>Costa Rica </v>
      </c>
    </row>
    <row r="32" spans="3:7" ht="14.25">
      <c r="C32" t="s">
        <v>544</v>
      </c>
      <c r="D32">
        <v>10</v>
      </c>
      <c r="E32">
        <v>2009</v>
      </c>
      <c r="G32" t="str">
        <f>VLOOKUP(C32,Aspettativa!D:G,1,FALSE)</f>
        <v>Botswana </v>
      </c>
    </row>
    <row r="33" spans="3:7" ht="14.25">
      <c r="C33" t="s">
        <v>525</v>
      </c>
      <c r="D33">
        <v>10</v>
      </c>
      <c r="E33">
        <v>2009</v>
      </c>
      <c r="G33" t="str">
        <f>VLOOKUP(C33,Aspettativa!D:G,1,FALSE)</f>
        <v>Gambia </v>
      </c>
    </row>
    <row r="34" spans="3:7" ht="14.25">
      <c r="C34" t="s">
        <v>447</v>
      </c>
      <c r="D34">
        <v>10</v>
      </c>
      <c r="E34">
        <v>2009</v>
      </c>
      <c r="G34" t="str">
        <f>VLOOKUP(C34,Aspettativa!D:G,1,FALSE)</f>
        <v>Serbia </v>
      </c>
    </row>
    <row r="35" spans="3:7" ht="14.25">
      <c r="C35" t="s">
        <v>385</v>
      </c>
      <c r="D35">
        <v>10</v>
      </c>
      <c r="E35">
        <v>2009</v>
      </c>
      <c r="G35" t="str">
        <f>VLOOKUP(C35,Aspettativa!D:G,1,FALSE)</f>
        <v>Svezia </v>
      </c>
    </row>
    <row r="36" spans="3:7" ht="14.25">
      <c r="C36" t="s">
        <v>596</v>
      </c>
      <c r="D36">
        <v>10</v>
      </c>
      <c r="E36">
        <v>2009</v>
      </c>
      <c r="G36" t="str">
        <f>VLOOKUP(C36,Aspettativa!D:G,1,FALSE)</f>
        <v>Tuvalu </v>
      </c>
    </row>
    <row r="37" spans="3:7" ht="14.25">
      <c r="C37" t="s">
        <v>389</v>
      </c>
      <c r="D37">
        <v>10</v>
      </c>
      <c r="E37">
        <v>2009</v>
      </c>
      <c r="G37" t="str">
        <f>VLOOKUP(C37,Aspettativa!D:G,1,FALSE)</f>
        <v>Spagna </v>
      </c>
    </row>
    <row r="38" spans="3:7" ht="14.25">
      <c r="C38" t="s">
        <v>392</v>
      </c>
      <c r="D38">
        <v>10</v>
      </c>
      <c r="E38">
        <v>2009</v>
      </c>
      <c r="G38" t="str">
        <f>VLOOKUP(C38,Aspettativa!D:G,1,FALSE)</f>
        <v>Norvegia </v>
      </c>
    </row>
    <row r="39" spans="3:7" ht="14.25">
      <c r="C39" t="s">
        <v>391</v>
      </c>
      <c r="D39">
        <v>10</v>
      </c>
      <c r="E39">
        <v>2009</v>
      </c>
      <c r="G39" t="str">
        <f>VLOOKUP(C39,Aspettativa!D:G,1,FALSE)</f>
        <v>Nuova Zelanda </v>
      </c>
    </row>
    <row r="40" spans="3:7" ht="14.25">
      <c r="C40" t="s">
        <v>524</v>
      </c>
      <c r="D40">
        <v>10</v>
      </c>
      <c r="E40">
        <v>2009</v>
      </c>
      <c r="G40" t="str">
        <f>VLOOKUP(C40,Aspettativa!D:G,1,FALSE)</f>
        <v>Iraq </v>
      </c>
    </row>
    <row r="41" spans="3:7" ht="14.25">
      <c r="C41" t="s">
        <v>493</v>
      </c>
      <c r="D41">
        <v>10</v>
      </c>
      <c r="E41">
        <v>2009</v>
      </c>
      <c r="G41" t="str">
        <f>VLOOKUP(C41,Aspettativa!D:G,1,FALSE)</f>
        <v>Figi </v>
      </c>
    </row>
    <row r="42" spans="3:7" ht="14.25">
      <c r="C42" t="s">
        <v>435</v>
      </c>
      <c r="D42">
        <v>10</v>
      </c>
      <c r="E42">
        <v>2009</v>
      </c>
      <c r="G42" t="str">
        <f>VLOOKUP(C42,Aspettativa!D:G,1,FALSE)</f>
        <v>Argentina </v>
      </c>
    </row>
    <row r="43" spans="3:7" ht="14.25">
      <c r="C43" t="s">
        <v>386</v>
      </c>
      <c r="D43">
        <v>10</v>
      </c>
      <c r="E43">
        <v>2009</v>
      </c>
      <c r="G43" t="str">
        <f>VLOOKUP(C43,Aspettativa!D:G,1,FALSE)</f>
        <v>Israele </v>
      </c>
    </row>
    <row r="44" spans="3:7" ht="14.25">
      <c r="C44" t="s">
        <v>426</v>
      </c>
      <c r="D44">
        <v>10</v>
      </c>
      <c r="E44">
        <v>2009</v>
      </c>
      <c r="G44" t="str">
        <f>VLOOKUP(C44,Aspettativa!D:G,1,FALSE)</f>
        <v>Nicaragua </v>
      </c>
    </row>
    <row r="45" spans="3:7" ht="14.25">
      <c r="C45" t="s">
        <v>379</v>
      </c>
      <c r="D45">
        <v>9</v>
      </c>
      <c r="E45">
        <v>2009</v>
      </c>
      <c r="G45" t="str">
        <f>VLOOKUP(C45,Aspettativa!D:G,1,FALSE)</f>
        <v>Giappone </v>
      </c>
    </row>
    <row r="46" spans="3:7" ht="14.25">
      <c r="C46" t="s">
        <v>502</v>
      </c>
      <c r="D46">
        <v>9</v>
      </c>
      <c r="E46">
        <v>2009</v>
      </c>
      <c r="G46" t="str">
        <f>VLOOKUP(C46,Aspettativa!D:G,1,FALSE)</f>
        <v>Mongolia </v>
      </c>
    </row>
    <row r="47" spans="3:7" ht="14.25">
      <c r="C47" t="s">
        <v>400</v>
      </c>
      <c r="D47">
        <v>9</v>
      </c>
      <c r="E47">
        <v>2009</v>
      </c>
      <c r="G47" t="str">
        <f>VLOOKUP(C47,Aspettativa!D:G,1,FALSE)</f>
        <v>Regno Unito </v>
      </c>
    </row>
    <row r="48" spans="3:7" ht="14.25">
      <c r="C48" t="s">
        <v>416</v>
      </c>
      <c r="D48">
        <v>9</v>
      </c>
      <c r="E48">
        <v>2009</v>
      </c>
      <c r="G48" t="str">
        <f>VLOOKUP(C48,Aspettativa!D:G,1,FALSE)</f>
        <v>Slovenia </v>
      </c>
    </row>
    <row r="49" spans="3:7" ht="14.25">
      <c r="C49" t="s">
        <v>554</v>
      </c>
      <c r="D49">
        <v>9</v>
      </c>
      <c r="E49">
        <v>2009</v>
      </c>
      <c r="G49" t="str">
        <f>VLOOKUP(C49,Aspettativa!D:G,1,FALSE)</f>
        <v>Ruanda </v>
      </c>
    </row>
    <row r="50" spans="3:7" ht="14.25">
      <c r="C50" t="s">
        <v>451</v>
      </c>
      <c r="D50">
        <v>9</v>
      </c>
      <c r="E50">
        <v>2009</v>
      </c>
      <c r="G50" t="str">
        <f>VLOOKUP(C50,Aspettativa!D:G,1,FALSE)</f>
        <v>Brasile </v>
      </c>
    </row>
    <row r="51" spans="3:7" ht="14.25">
      <c r="C51" t="s">
        <v>384</v>
      </c>
      <c r="D51">
        <v>9</v>
      </c>
      <c r="E51">
        <v>2009</v>
      </c>
      <c r="G51" t="str">
        <f>VLOOKUP(C51,Aspettativa!D:G,1,FALSE)</f>
        <v>Australia </v>
      </c>
    </row>
    <row r="52" spans="3:7" ht="14.25">
      <c r="C52" t="s">
        <v>548</v>
      </c>
      <c r="D52">
        <v>9</v>
      </c>
      <c r="E52">
        <v>2009</v>
      </c>
      <c r="G52" t="str">
        <f>VLOOKUP(C52,Aspettativa!D:G,1,FALSE)</f>
        <v>Sudafrica </v>
      </c>
    </row>
    <row r="53" spans="3:7" ht="14.25">
      <c r="C53" t="s">
        <v>439</v>
      </c>
      <c r="D53">
        <v>9</v>
      </c>
      <c r="E53">
        <v>2009</v>
      </c>
      <c r="G53" t="str">
        <f>VLOOKUP(C53,Aspettativa!D:G,1,FALSE)</f>
        <v>Slovacchia </v>
      </c>
    </row>
    <row r="54" spans="3:7" ht="14.25">
      <c r="C54" t="s">
        <v>462</v>
      </c>
      <c r="D54">
        <v>9</v>
      </c>
      <c r="E54">
        <v>2009</v>
      </c>
      <c r="G54" t="str">
        <f>VLOOKUP(C54,Aspettativa!D:G,1,FALSE)</f>
        <v>Giamaica </v>
      </c>
    </row>
    <row r="55" spans="3:7" ht="14.25">
      <c r="C55" t="s">
        <v>1078</v>
      </c>
      <c r="D55">
        <v>8</v>
      </c>
      <c r="E55">
        <v>2009</v>
      </c>
      <c r="G55" t="str">
        <f>VLOOKUP(C55,Aspettativa!D:G,1,FALSE)</f>
        <v>Panama </v>
      </c>
    </row>
    <row r="56" spans="3:7" ht="14.25">
      <c r="C56" t="s">
        <v>543</v>
      </c>
      <c r="D56">
        <v>8</v>
      </c>
      <c r="E56">
        <v>2009</v>
      </c>
      <c r="G56" t="str">
        <f>VLOOKUP(C56,Aspettativa!D:G,1,FALSE)</f>
        <v>Uganda </v>
      </c>
    </row>
    <row r="57" spans="3:7" ht="14.25">
      <c r="C57" t="s">
        <v>468</v>
      </c>
      <c r="D57">
        <v>8</v>
      </c>
      <c r="E57">
        <v>2009</v>
      </c>
      <c r="G57" t="str">
        <f>VLOOKUP(C57,Aspettativa!D:G,1,FALSE)</f>
        <v>Libano </v>
      </c>
    </row>
    <row r="58" spans="3:7" ht="14.25">
      <c r="C58" t="s">
        <v>454</v>
      </c>
      <c r="D58">
        <v>8</v>
      </c>
      <c r="E58">
        <v>2009</v>
      </c>
      <c r="G58" t="str">
        <f>VLOOKUP(C58,Aspettativa!D:G,1,FALSE)</f>
        <v>Ungheria </v>
      </c>
    </row>
    <row r="59" spans="3:7" ht="14.25">
      <c r="C59" t="s">
        <v>412</v>
      </c>
      <c r="D59">
        <v>8</v>
      </c>
      <c r="E59">
        <v>2009</v>
      </c>
      <c r="G59" t="str">
        <f>VLOOKUP(C59,Aspettativa!D:G,1,FALSE)</f>
        <v>Cile </v>
      </c>
    </row>
    <row r="60" spans="3:7" ht="14.25">
      <c r="C60" t="s">
        <v>401</v>
      </c>
      <c r="D60">
        <v>8</v>
      </c>
      <c r="E60">
        <v>2009</v>
      </c>
      <c r="G60" t="str">
        <f>VLOOKUP(C60,Aspettativa!D:G,1,FALSE)</f>
        <v>Germania </v>
      </c>
    </row>
    <row r="61" spans="3:7" ht="14.25">
      <c r="C61" t="s">
        <v>461</v>
      </c>
      <c r="D61">
        <v>8</v>
      </c>
      <c r="E61">
        <v>2009</v>
      </c>
      <c r="G61" t="str">
        <f>VLOOKUP(C61,Aspettativa!D:G,1,FALSE)</f>
        <v>Lettonia </v>
      </c>
    </row>
    <row r="62" spans="3:7" ht="14.25">
      <c r="C62" t="s">
        <v>553</v>
      </c>
      <c r="D62">
        <v>8</v>
      </c>
      <c r="E62">
        <v>2009</v>
      </c>
      <c r="G62" t="str">
        <f>VLOOKUP(C62,Aspettativa!D:G,1,FALSE)</f>
        <v>Guinea-Bissau </v>
      </c>
    </row>
    <row r="63" spans="3:7" ht="14.25">
      <c r="C63" t="s">
        <v>450</v>
      </c>
      <c r="D63">
        <v>8</v>
      </c>
      <c r="E63">
        <v>2009</v>
      </c>
      <c r="G63" t="str">
        <f>VLOOKUP(C63,Aspettativa!D:G,1,FALSE)</f>
        <v>Santa Lucia </v>
      </c>
    </row>
    <row r="64" spans="3:7" ht="14.25">
      <c r="C64" t="s">
        <v>442</v>
      </c>
      <c r="D64">
        <v>8</v>
      </c>
      <c r="E64">
        <v>2009</v>
      </c>
      <c r="G64" t="str">
        <f>VLOOKUP(C64,Aspettativa!D:G,1,FALSE)</f>
        <v>Malesia </v>
      </c>
    </row>
    <row r="65" spans="3:7" ht="14.25">
      <c r="C65" t="s">
        <v>457</v>
      </c>
      <c r="D65">
        <v>8</v>
      </c>
      <c r="E65">
        <v>2009</v>
      </c>
      <c r="G65" t="str">
        <f>VLOOKUP(C65,Aspettativa!D:G,1,FALSE)</f>
        <v>Lituania </v>
      </c>
    </row>
    <row r="66" spans="3:7" ht="14.25">
      <c r="C66" t="s">
        <v>428</v>
      </c>
      <c r="D66">
        <v>8</v>
      </c>
      <c r="E66">
        <v>2009</v>
      </c>
      <c r="G66" t="str">
        <f>VLOOKUP(C66,Aspettativa!D:G,1,FALSE)</f>
        <v>Croazia </v>
      </c>
    </row>
    <row r="67" spans="3:7" ht="14.25">
      <c r="C67" t="s">
        <v>564</v>
      </c>
      <c r="D67">
        <v>8</v>
      </c>
      <c r="E67">
        <v>2009</v>
      </c>
      <c r="G67" t="str">
        <f>VLOOKUP(C67,Aspettativa!D:G,1,FALSE)</f>
        <v>Andorra </v>
      </c>
    </row>
    <row r="68" spans="3:7" ht="14.25">
      <c r="C68" t="s">
        <v>420</v>
      </c>
      <c r="D68">
        <v>8</v>
      </c>
      <c r="E68">
        <v>2009</v>
      </c>
      <c r="G68" t="str">
        <f>VLOOKUP(C68,Aspettativa!D:G,1,FALSE)</f>
        <v>Rep. Ceca </v>
      </c>
    </row>
    <row r="69" spans="3:7" ht="14.25">
      <c r="C69" t="s">
        <v>406</v>
      </c>
      <c r="D69">
        <v>8</v>
      </c>
      <c r="E69">
        <v>2009</v>
      </c>
      <c r="G69" t="str">
        <f>VLOOKUP(C69,Aspettativa!D:G,1,FALSE)</f>
        <v>Irlanda </v>
      </c>
    </row>
    <row r="70" spans="3:7" ht="14.25">
      <c r="C70" t="s">
        <v>487</v>
      </c>
      <c r="D70">
        <v>8</v>
      </c>
      <c r="E70">
        <v>2009</v>
      </c>
      <c r="G70" t="str">
        <f>VLOOKUP(C70,Aspettativa!D:G,1,FALSE)</f>
        <v>Suriname </v>
      </c>
    </row>
    <row r="71" spans="3:7" ht="14.25">
      <c r="C71" t="s">
        <v>537</v>
      </c>
      <c r="D71">
        <v>8</v>
      </c>
      <c r="E71">
        <v>2009</v>
      </c>
      <c r="G71" t="str">
        <f>VLOOKUP(C71,Aspettativa!D:G,1,FALSE)</f>
        <v>Mali </v>
      </c>
    </row>
    <row r="72" spans="3:7" ht="14.25">
      <c r="C72" t="s">
        <v>397</v>
      </c>
      <c r="D72">
        <v>7</v>
      </c>
      <c r="E72">
        <v>2009</v>
      </c>
      <c r="G72" t="str">
        <f>VLOOKUP(C72,Aspettativa!D:G,1,FALSE)</f>
        <v>Grecia </v>
      </c>
    </row>
    <row r="73" spans="3:7" ht="14.25">
      <c r="C73" t="s">
        <v>557</v>
      </c>
      <c r="D73">
        <v>7</v>
      </c>
      <c r="E73">
        <v>2009</v>
      </c>
      <c r="G73" t="str">
        <f>VLOOKUP(C73,Aspettativa!D:G,1,FALSE)</f>
        <v>Afghanistan </v>
      </c>
    </row>
    <row r="74" spans="3:7" ht="14.25">
      <c r="C74" t="s">
        <v>456</v>
      </c>
      <c r="D74">
        <v>7</v>
      </c>
      <c r="E74">
        <v>2009</v>
      </c>
      <c r="G74" t="str">
        <f>VLOOKUP(C74,Aspettativa!D:G,1,FALSE)</f>
        <v>Bulgaria </v>
      </c>
    </row>
    <row r="75" spans="3:7" ht="14.25">
      <c r="C75" t="s">
        <v>423</v>
      </c>
      <c r="D75">
        <v>7</v>
      </c>
      <c r="E75">
        <v>2009</v>
      </c>
      <c r="G75" t="str">
        <f>VLOOKUP(C75,Aspettativa!D:G,1,FALSE)</f>
        <v>Uruguay </v>
      </c>
    </row>
    <row r="76" spans="3:7" ht="14.25">
      <c r="C76" t="s">
        <v>527</v>
      </c>
      <c r="D76">
        <v>7</v>
      </c>
      <c r="E76">
        <v>2009</v>
      </c>
      <c r="G76" t="str">
        <f>VLOOKUP(C76,Aspettativa!D:G,1,FALSE)</f>
        <v>Sudan </v>
      </c>
    </row>
    <row r="77" spans="3:7" ht="14.25">
      <c r="C77" t="s">
        <v>488</v>
      </c>
      <c r="D77">
        <v>7</v>
      </c>
      <c r="E77">
        <v>2009</v>
      </c>
      <c r="G77" t="str">
        <f>VLOOKUP(C77,Aspettativa!D:G,1,FALSE)</f>
        <v>Honduras </v>
      </c>
    </row>
    <row r="78" spans="3:7" ht="14.25">
      <c r="C78" t="s">
        <v>452</v>
      </c>
      <c r="D78">
        <v>7</v>
      </c>
      <c r="E78">
        <v>2009</v>
      </c>
      <c r="G78" t="str">
        <f>VLOOKUP(C78,Aspettativa!D:G,1,FALSE)</f>
        <v>Bahamas </v>
      </c>
    </row>
    <row r="79" spans="3:7" ht="14.25">
      <c r="C79" t="s">
        <v>441</v>
      </c>
      <c r="D79">
        <v>7</v>
      </c>
      <c r="E79">
        <v>2009</v>
      </c>
      <c r="G79" t="str">
        <f>VLOOKUP(C79,Aspettativa!D:G,1,FALSE)</f>
        <v>Vietnam </v>
      </c>
    </row>
    <row r="80" spans="3:7" ht="14.25">
      <c r="C80" t="s">
        <v>565</v>
      </c>
      <c r="D80">
        <v>7</v>
      </c>
      <c r="E80">
        <v>2009</v>
      </c>
      <c r="G80" t="str">
        <f>VLOOKUP(C80,Aspettativa!D:G,1,FALSE)</f>
        <v>San Marino </v>
      </c>
    </row>
    <row r="81" spans="3:7" ht="14.25">
      <c r="C81" t="s">
        <v>508</v>
      </c>
      <c r="D81">
        <v>7</v>
      </c>
      <c r="E81">
        <v>2009</v>
      </c>
      <c r="G81" t="str">
        <f>VLOOKUP(C81,Aspettativa!D:G,1,FALSE)</f>
        <v>São Tomé e Príncipe </v>
      </c>
    </row>
    <row r="82" spans="3:7" ht="14.25">
      <c r="C82" t="s">
        <v>494</v>
      </c>
      <c r="D82">
        <v>7</v>
      </c>
      <c r="E82">
        <v>2009</v>
      </c>
      <c r="G82" t="str">
        <f>VLOOKUP(C82,Aspettativa!D:G,1,FALSE)</f>
        <v>Grenada </v>
      </c>
    </row>
    <row r="83" spans="3:7" ht="14.25">
      <c r="C83" t="s">
        <v>472</v>
      </c>
      <c r="D83">
        <v>7</v>
      </c>
      <c r="E83">
        <v>2009</v>
      </c>
      <c r="G83" t="str">
        <f>VLOOKUP(C83,Aspettativa!D:G,1,FALSE)</f>
        <v>Paraguay </v>
      </c>
    </row>
    <row r="84" spans="3:7" ht="14.25">
      <c r="C84" t="s">
        <v>432</v>
      </c>
      <c r="D84">
        <v>7</v>
      </c>
      <c r="E84">
        <v>2009</v>
      </c>
      <c r="G84" t="str">
        <f>VLOOKUP(C84,Aspettativa!D:G,1,FALSE)</f>
        <v>Polonia </v>
      </c>
    </row>
    <row r="85" spans="3:7" ht="14.25">
      <c r="C85" t="s">
        <v>529</v>
      </c>
      <c r="D85">
        <v>7</v>
      </c>
      <c r="E85">
        <v>2009</v>
      </c>
      <c r="G85" t="str">
        <f>VLOOKUP(C85,Aspettativa!D:G,1,FALSE)</f>
        <v>Eritrea </v>
      </c>
    </row>
    <row r="86" spans="3:7" ht="14.25">
      <c r="C86" t="s">
        <v>413</v>
      </c>
      <c r="D86">
        <v>7</v>
      </c>
      <c r="E86">
        <v>2009</v>
      </c>
      <c r="G86" t="str">
        <f>VLOOKUP(C86,Aspettativa!D:G,1,FALSE)</f>
        <v>Danimarca </v>
      </c>
    </row>
    <row r="87" spans="3:7" ht="14.25">
      <c r="C87" t="s">
        <v>545</v>
      </c>
      <c r="D87">
        <v>7</v>
      </c>
      <c r="E87">
        <v>2009</v>
      </c>
      <c r="G87" t="str">
        <f>VLOOKUP(C87,Aspettativa!D:G,1,FALSE)</f>
        <v>Ciad </v>
      </c>
    </row>
    <row r="88" spans="3:7" ht="14.25">
      <c r="C88" t="s">
        <v>497</v>
      </c>
      <c r="D88">
        <v>7</v>
      </c>
      <c r="E88">
        <v>2009</v>
      </c>
      <c r="G88" t="str">
        <f>VLOOKUP(C88,Aspettativa!D:G,1,FALSE)</f>
        <v>Ucraina </v>
      </c>
    </row>
    <row r="89" spans="3:7" ht="14.25">
      <c r="C89" t="s">
        <v>476</v>
      </c>
      <c r="D89">
        <v>7</v>
      </c>
      <c r="E89">
        <v>2009</v>
      </c>
      <c r="G89" t="str">
        <f>VLOOKUP(C89,Aspettativa!D:G,1,FALSE)</f>
        <v>Samoa </v>
      </c>
    </row>
    <row r="90" spans="3:7" ht="14.25">
      <c r="C90" t="s">
        <v>422</v>
      </c>
      <c r="D90">
        <v>7</v>
      </c>
      <c r="E90">
        <v>2009</v>
      </c>
      <c r="G90" t="str">
        <f>VLOOKUP(C90,Aspettativa!D:G,1,FALSE)</f>
        <v>Albania </v>
      </c>
    </row>
    <row r="91" spans="3:7" ht="14.25">
      <c r="C91" t="s">
        <v>444</v>
      </c>
      <c r="D91">
        <v>7</v>
      </c>
      <c r="E91">
        <v>2009</v>
      </c>
      <c r="G91" t="str">
        <f>VLOOKUP(C91,Aspettativa!D:G,1,FALSE)</f>
        <v>Macedonia </v>
      </c>
    </row>
    <row r="92" spans="3:7" ht="14.25">
      <c r="C92" t="s">
        <v>417</v>
      </c>
      <c r="D92">
        <v>7</v>
      </c>
      <c r="E92">
        <v>2009</v>
      </c>
      <c r="G92" t="str">
        <f>VLOOKUP(C92,Aspettativa!D:G,1,FALSE)</f>
        <v>Kuwait </v>
      </c>
    </row>
    <row r="93" spans="3:7" ht="14.25">
      <c r="C93" t="s">
        <v>418</v>
      </c>
      <c r="D93">
        <v>7</v>
      </c>
      <c r="E93">
        <v>2009</v>
      </c>
      <c r="G93" t="str">
        <f>VLOOKUP(C93,Aspettativa!D:G,1,FALSE)</f>
        <v>Barbados </v>
      </c>
    </row>
    <row r="94" spans="3:7" ht="14.25">
      <c r="C94" t="s">
        <v>471</v>
      </c>
      <c r="D94">
        <v>7</v>
      </c>
      <c r="E94">
        <v>2009</v>
      </c>
      <c r="G94" t="str">
        <f>VLOOKUP(C94,Aspettativa!D:G,1,FALSE)</f>
        <v>Turchia </v>
      </c>
    </row>
    <row r="95" spans="3:7" ht="14.25">
      <c r="C95" t="s">
        <v>448</v>
      </c>
      <c r="D95">
        <v>7</v>
      </c>
      <c r="E95">
        <v>2009</v>
      </c>
      <c r="G95" t="str">
        <f>VLOOKUP(C95,Aspettativa!D:G,1,FALSE)</f>
        <v>Libia </v>
      </c>
    </row>
    <row r="96" spans="3:7" ht="14.25">
      <c r="C96" t="s">
        <v>459</v>
      </c>
      <c r="D96">
        <v>7</v>
      </c>
      <c r="E96">
        <v>2009</v>
      </c>
      <c r="G96" t="str">
        <f>VLOOKUP(C96,Aspettativa!D:G,1,FALSE)</f>
        <v>Mauritius </v>
      </c>
    </row>
    <row r="97" spans="3:7" ht="14.25">
      <c r="C97" t="s">
        <v>411</v>
      </c>
      <c r="D97">
        <v>7</v>
      </c>
      <c r="E97">
        <v>2009</v>
      </c>
      <c r="G97" t="str">
        <f>VLOOKUP(C97,Aspettativa!D:G,1,FALSE)</f>
        <v>Corea del Sud </v>
      </c>
    </row>
    <row r="98" spans="3:7" ht="14.25">
      <c r="C98" t="s">
        <v>512</v>
      </c>
      <c r="D98">
        <v>7</v>
      </c>
      <c r="E98">
        <v>2009</v>
      </c>
      <c r="G98" t="str">
        <f>VLOOKUP(C98,Aspettativa!D:G,1,FALSE)</f>
        <v>Laos </v>
      </c>
    </row>
    <row r="99" spans="3:7" ht="14.25">
      <c r="C99" t="s">
        <v>536</v>
      </c>
      <c r="D99">
        <v>6</v>
      </c>
      <c r="E99">
        <v>2009</v>
      </c>
      <c r="G99" t="str">
        <f>VLOOKUP(C99,Aspettativa!D:G,1,FALSE)</f>
        <v>Gibuti </v>
      </c>
    </row>
    <row r="100" spans="3:7" ht="14.25">
      <c r="C100" t="s">
        <v>458</v>
      </c>
      <c r="D100">
        <v>6</v>
      </c>
      <c r="E100">
        <v>2009</v>
      </c>
      <c r="G100" t="str">
        <f>VLOOKUP(C100,Aspettativa!D:G,1,FALSE)</f>
        <v>Colombia </v>
      </c>
    </row>
    <row r="101" spans="3:7" ht="14.25">
      <c r="C101" t="s">
        <v>479</v>
      </c>
      <c r="D101">
        <v>6</v>
      </c>
      <c r="E101">
        <v>2009</v>
      </c>
      <c r="G101" t="str">
        <f>VLOOKUP(C101,Aspettativa!D:G,1,FALSE)</f>
        <v>Egitto </v>
      </c>
    </row>
    <row r="102" spans="3:7" ht="14.25">
      <c r="C102" t="s">
        <v>541</v>
      </c>
      <c r="D102">
        <v>6</v>
      </c>
      <c r="E102">
        <v>2009</v>
      </c>
      <c r="G102" t="str">
        <f>VLOOKUP(C102,Aspettativa!D:G,1,FALSE)</f>
        <v>Burkina Faso </v>
      </c>
    </row>
    <row r="103" spans="3:7" ht="14.25">
      <c r="C103" t="s">
        <v>603</v>
      </c>
      <c r="D103">
        <v>6</v>
      </c>
      <c r="E103">
        <v>2009</v>
      </c>
      <c r="G103" t="str">
        <f>VLOOKUP(C103,Aspettativa!D:G,1,FALSE)</f>
        <v>Swaziland </v>
      </c>
    </row>
    <row r="104" spans="3:7" ht="14.25">
      <c r="C104" t="s">
        <v>585</v>
      </c>
      <c r="D104">
        <v>6</v>
      </c>
      <c r="E104">
        <v>2009</v>
      </c>
      <c r="G104" t="str">
        <f>VLOOKUP(C104,Aspettativa!D:G,1,FALSE)</f>
        <v>Tunisia </v>
      </c>
    </row>
    <row r="105" spans="3:7" ht="14.25">
      <c r="C105" t="s">
        <v>455</v>
      </c>
      <c r="D105">
        <v>6</v>
      </c>
      <c r="E105">
        <v>2009</v>
      </c>
      <c r="G105" t="str">
        <f>VLOOKUP(C105,Aspettativa!D:G,1,FALSE)</f>
        <v>Tonga </v>
      </c>
    </row>
    <row r="106" spans="3:7" ht="14.25">
      <c r="C106" t="s">
        <v>526</v>
      </c>
      <c r="D106">
        <v>6</v>
      </c>
      <c r="E106">
        <v>2009</v>
      </c>
      <c r="G106" t="str">
        <f>VLOOKUP(C106,Aspettativa!D:G,1,FALSE)</f>
        <v>Madagascar </v>
      </c>
    </row>
    <row r="107" spans="3:7" ht="14.25">
      <c r="C107" t="s">
        <v>531</v>
      </c>
      <c r="D107">
        <v>6</v>
      </c>
      <c r="E107">
        <v>2009</v>
      </c>
      <c r="G107" t="str">
        <f>VLOOKUP(C107,Aspettativa!D:G,1,FALSE)</f>
        <v>Niger </v>
      </c>
    </row>
    <row r="108" spans="3:7" ht="14.25">
      <c r="C108" t="s">
        <v>467</v>
      </c>
      <c r="D108">
        <v>6</v>
      </c>
      <c r="E108">
        <v>2009</v>
      </c>
      <c r="G108" t="str">
        <f>VLOOKUP(C108,Aspettativa!D:G,1,FALSE)</f>
        <v>Rep. Dominicana </v>
      </c>
    </row>
    <row r="109" spans="3:7" ht="14.25">
      <c r="C109" t="s">
        <v>534</v>
      </c>
      <c r="D109">
        <v>6</v>
      </c>
      <c r="E109">
        <v>2009</v>
      </c>
      <c r="G109" t="str">
        <f>VLOOKUP(C109,Aspettativa!D:G,1,FALSE)</f>
        <v>Guinea </v>
      </c>
    </row>
    <row r="110" spans="3:7" ht="14.25">
      <c r="C110" t="s">
        <v>501</v>
      </c>
      <c r="D110">
        <v>6</v>
      </c>
      <c r="E110">
        <v>2009</v>
      </c>
      <c r="G110" t="str">
        <f>VLOOKUP(C110,Aspettativa!D:G,1,FALSE)</f>
        <v>Guyana </v>
      </c>
    </row>
    <row r="111" spans="3:7" ht="14.25">
      <c r="C111" t="s">
        <v>521</v>
      </c>
      <c r="D111">
        <v>6</v>
      </c>
      <c r="E111">
        <v>2009</v>
      </c>
      <c r="G111" t="str">
        <f>VLOOKUP(C111,Aspettativa!D:G,1,FALSE)</f>
        <v>Haiti </v>
      </c>
    </row>
    <row r="112" spans="3:7" ht="14.25">
      <c r="C112" t="s">
        <v>532</v>
      </c>
      <c r="D112">
        <v>6</v>
      </c>
      <c r="E112">
        <v>2009</v>
      </c>
      <c r="G112" t="str">
        <f>VLOOKUP(C112,Aspettativa!D:G,1,FALSE)</f>
        <v>Gabon </v>
      </c>
    </row>
    <row r="113" spans="3:7" ht="14.25">
      <c r="C113" t="s">
        <v>589</v>
      </c>
      <c r="D113">
        <v>6</v>
      </c>
      <c r="E113">
        <v>2009</v>
      </c>
      <c r="G113" t="str">
        <f>VLOOKUP(C113,Aspettativa!D:G,1,FALSE)</f>
        <v>Saint Kitts e Nevis </v>
      </c>
    </row>
    <row r="114" spans="3:7" ht="14.25">
      <c r="C114" t="s">
        <v>586</v>
      </c>
      <c r="D114">
        <v>6</v>
      </c>
      <c r="E114">
        <v>2009</v>
      </c>
      <c r="G114" t="str">
        <f>VLOOKUP(C114,Aspettativa!D:G,1,FALSE)</f>
        <v>Dominica </v>
      </c>
    </row>
    <row r="115" spans="3:7" ht="14.25">
      <c r="C115" t="s">
        <v>528</v>
      </c>
      <c r="D115">
        <v>6</v>
      </c>
      <c r="E115">
        <v>2009</v>
      </c>
      <c r="G115" t="str">
        <f>VLOOKUP(C115,Aspettativa!D:G,1,FALSE)</f>
        <v>Togo </v>
      </c>
    </row>
    <row r="116" spans="3:7" ht="14.25">
      <c r="C116" t="s">
        <v>539</v>
      </c>
      <c r="D116">
        <v>6</v>
      </c>
      <c r="E116">
        <v>2009</v>
      </c>
      <c r="G116" t="str">
        <f>VLOOKUP(C116,Aspettativa!D:G,1,FALSE)</f>
        <v>Namibia </v>
      </c>
    </row>
    <row r="117" spans="3:7" ht="14.25">
      <c r="C117" t="s">
        <v>466</v>
      </c>
      <c r="D117">
        <v>6</v>
      </c>
      <c r="E117">
        <v>2009</v>
      </c>
      <c r="G117" t="str">
        <f>VLOOKUP(C117,Aspettativa!D:G,1,FALSE)</f>
        <v>Algeria </v>
      </c>
    </row>
    <row r="118" spans="3:7" ht="14.25">
      <c r="C118" t="s">
        <v>498</v>
      </c>
      <c r="D118">
        <v>6</v>
      </c>
      <c r="E118">
        <v>2009</v>
      </c>
      <c r="G118" t="str">
        <f>VLOOKUP(C118,Aspettativa!D:G,1,FALSE)</f>
        <v>Azerbaigian </v>
      </c>
    </row>
    <row r="119" spans="3:7" ht="14.25">
      <c r="C119" t="s">
        <v>523</v>
      </c>
      <c r="D119">
        <v>6</v>
      </c>
      <c r="E119">
        <v>2009</v>
      </c>
      <c r="G119" t="str">
        <f>VLOOKUP(C119,Aspettativa!D:G,1,FALSE)</f>
        <v>Cambogia </v>
      </c>
    </row>
    <row r="120" spans="3:7" ht="14.25">
      <c r="C120" t="s">
        <v>491</v>
      </c>
      <c r="D120">
        <v>6</v>
      </c>
      <c r="E120">
        <v>2009</v>
      </c>
      <c r="G120" t="str">
        <f>VLOOKUP(C120,Aspettativa!D:G,1,FALSE)</f>
        <v>Bielorussia </v>
      </c>
    </row>
    <row r="121" spans="3:7" ht="14.25">
      <c r="C121" t="s">
        <v>602</v>
      </c>
      <c r="D121">
        <v>6</v>
      </c>
      <c r="E121">
        <v>2009</v>
      </c>
      <c r="G121" t="str">
        <f>VLOOKUP(C121,Aspettativa!D:G,1,FALSE)</f>
        <v>Nigeria </v>
      </c>
    </row>
    <row r="122" spans="3:7" ht="14.25">
      <c r="C122" t="s">
        <v>515</v>
      </c>
      <c r="D122">
        <v>6</v>
      </c>
      <c r="E122">
        <v>2009</v>
      </c>
      <c r="G122" t="str">
        <f>VLOOKUP(C122,Aspettativa!D:G,1,FALSE)</f>
        <v>Nepal </v>
      </c>
    </row>
    <row r="123" spans="3:7" ht="14.25">
      <c r="C123" t="s">
        <v>563</v>
      </c>
      <c r="D123">
        <v>6</v>
      </c>
      <c r="E123">
        <v>2009</v>
      </c>
      <c r="G123" t="str">
        <f>VLOOKUP(C123,Aspettativa!D:G,1,FALSE)</f>
        <v>Mozambico </v>
      </c>
    </row>
    <row r="124" spans="3:7" ht="14.25">
      <c r="C124" t="s">
        <v>518</v>
      </c>
      <c r="D124">
        <v>6</v>
      </c>
      <c r="E124">
        <v>2009</v>
      </c>
      <c r="G124" t="str">
        <f>VLOOKUP(C124,Aspettativa!D:G,1,FALSE)</f>
        <v>Senegal </v>
      </c>
    </row>
    <row r="125" spans="3:7" ht="14.25">
      <c r="C125" t="s">
        <v>459</v>
      </c>
      <c r="D125">
        <v>6</v>
      </c>
      <c r="E125">
        <v>2009</v>
      </c>
      <c r="G125" t="str">
        <f>VLOOKUP(C125,Aspettativa!D:G,1,FALSE)</f>
        <v>Mauritius </v>
      </c>
    </row>
    <row r="126" spans="3:7" ht="14.25">
      <c r="C126" t="s">
        <v>486</v>
      </c>
      <c r="D126">
        <v>6</v>
      </c>
      <c r="E126">
        <v>2009</v>
      </c>
      <c r="G126" t="str">
        <f>VLOOKUP(C126,Aspettativa!D:G,1,FALSE)</f>
        <v>Guatemala </v>
      </c>
    </row>
    <row r="127" spans="3:7" ht="14.25">
      <c r="C127" t="s">
        <v>546</v>
      </c>
      <c r="D127">
        <v>6</v>
      </c>
      <c r="E127">
        <v>2009</v>
      </c>
      <c r="G127" t="str">
        <f>VLOOKUP(C127,Aspettativa!D:G,1,FALSE)</f>
        <v>Camerun </v>
      </c>
    </row>
    <row r="128" spans="3:7" ht="14.25">
      <c r="C128" t="s">
        <v>475</v>
      </c>
      <c r="D128">
        <v>6</v>
      </c>
      <c r="E128">
        <v>2009</v>
      </c>
      <c r="G128" t="str">
        <f>VLOOKUP(C128,Aspettativa!D:G,1,FALSE)</f>
        <v>Saint Vincent e Grenadine </v>
      </c>
    </row>
    <row r="129" spans="3:7" ht="14.25">
      <c r="C129" t="s">
        <v>490</v>
      </c>
      <c r="D129">
        <v>6</v>
      </c>
      <c r="E129">
        <v>2009</v>
      </c>
      <c r="G129" t="str">
        <f>VLOOKUP(C129,Aspettativa!D:G,1,FALSE)</f>
        <v>Trinidad e Tobago </v>
      </c>
    </row>
    <row r="130" spans="3:7" ht="14.25">
      <c r="C130" t="s">
        <v>519</v>
      </c>
      <c r="D130">
        <v>6</v>
      </c>
      <c r="E130">
        <v>2009</v>
      </c>
      <c r="G130" t="str">
        <f>VLOOKUP(C130,Aspettativa!D:G,1,FALSE)</f>
        <v>Yemen </v>
      </c>
    </row>
    <row r="131" spans="3:7" ht="14.25">
      <c r="C131" t="s">
        <v>506</v>
      </c>
      <c r="D131">
        <v>6</v>
      </c>
      <c r="E131">
        <v>2009</v>
      </c>
      <c r="G131" t="str">
        <f>VLOOKUP(C131,Aspettativa!D:G,1,FALSE)</f>
        <v>Bhutan </v>
      </c>
    </row>
    <row r="132" spans="3:7" ht="14.25">
      <c r="C132" t="s">
        <v>483</v>
      </c>
      <c r="D132">
        <v>6</v>
      </c>
      <c r="E132">
        <v>2009</v>
      </c>
      <c r="G132" t="str">
        <f>VLOOKUP(C132,Aspettativa!D:G,1,FALSE)</f>
        <v>Indonesia </v>
      </c>
    </row>
    <row r="133" spans="3:7" ht="14.25">
      <c r="C133" t="s">
        <v>480</v>
      </c>
      <c r="D133">
        <v>6</v>
      </c>
      <c r="E133">
        <v>2009</v>
      </c>
      <c r="G133" t="str">
        <f>VLOOKUP(C133,Aspettativa!D:G,1,FALSE)</f>
        <v>Marocco </v>
      </c>
    </row>
    <row r="134" spans="3:7" ht="14.25">
      <c r="C134" t="s">
        <v>485</v>
      </c>
      <c r="D134">
        <v>5</v>
      </c>
      <c r="E134">
        <v>2009</v>
      </c>
      <c r="G134" t="str">
        <f>VLOOKUP(C134,Aspettativa!D:G,1,FALSE)</f>
        <v>Russia </v>
      </c>
    </row>
    <row r="135" spans="3:7" ht="14.25">
      <c r="C135" t="s">
        <v>464</v>
      </c>
      <c r="D135">
        <v>5</v>
      </c>
      <c r="E135">
        <v>2009</v>
      </c>
      <c r="G135" t="str">
        <f>VLOOKUP(C135,Aspettativa!D:G,1,FALSE)</f>
        <v>Romania </v>
      </c>
    </row>
    <row r="136" spans="3:7" ht="14.25">
      <c r="C136" t="s">
        <v>516</v>
      </c>
      <c r="D136">
        <v>5</v>
      </c>
      <c r="E136">
        <v>2009</v>
      </c>
      <c r="G136" t="str">
        <f>VLOOKUP(C136,Aspettativa!D:G,1,FALSE)</f>
        <v>Isole Salomone </v>
      </c>
    </row>
    <row r="137" spans="3:7" ht="14.25">
      <c r="C137" t="s">
        <v>503</v>
      </c>
      <c r="D137">
        <v>5</v>
      </c>
      <c r="E137">
        <v>2009</v>
      </c>
      <c r="G137" t="str">
        <f>VLOOKUP(C137,Aspettativa!D:G,1,FALSE)</f>
        <v>Tagikistan </v>
      </c>
    </row>
    <row r="138" spans="3:7" ht="14.25">
      <c r="C138" t="s">
        <v>598</v>
      </c>
      <c r="D138">
        <v>5</v>
      </c>
      <c r="E138">
        <v>2009</v>
      </c>
      <c r="G138" t="str">
        <f>VLOOKUP(C138,Aspettativa!D:G,1,FALSE)</f>
        <v>Uzbekistan </v>
      </c>
    </row>
    <row r="139" spans="3:7" ht="14.25">
      <c r="C139" t="s">
        <v>540</v>
      </c>
      <c r="D139">
        <v>5</v>
      </c>
      <c r="E139">
        <v>2009</v>
      </c>
      <c r="G139" t="str">
        <f>VLOOKUP(C139,Aspettativa!D:G,1,FALSE)</f>
        <v>Tanzania </v>
      </c>
    </row>
    <row r="140" spans="3:7" ht="14.25">
      <c r="C140" t="s">
        <v>598</v>
      </c>
      <c r="D140">
        <v>5</v>
      </c>
      <c r="E140">
        <v>2009</v>
      </c>
      <c r="G140" t="str">
        <f>VLOOKUP(C140,Aspettativa!D:G,1,FALSE)</f>
        <v>Uzbekistan </v>
      </c>
    </row>
    <row r="141" spans="3:7" ht="14.25">
      <c r="C141" t="s">
        <v>540</v>
      </c>
      <c r="D141">
        <v>5</v>
      </c>
      <c r="E141">
        <v>2009</v>
      </c>
      <c r="G141" t="str">
        <f>VLOOKUP(C141,Aspettativa!D:G,1,FALSE)</f>
        <v>Tanzania </v>
      </c>
    </row>
    <row r="142" spans="3:7" ht="14.25">
      <c r="C142" t="s">
        <v>590</v>
      </c>
      <c r="D142">
        <v>5</v>
      </c>
      <c r="E142">
        <v>2009</v>
      </c>
      <c r="G142" t="str">
        <f>VLOOKUP(C142,Aspettativa!D:G,1,FALSE)</f>
        <v>Antigua e Barbuda </v>
      </c>
    </row>
    <row r="143" spans="3:7" ht="14.25">
      <c r="C143" t="s">
        <v>380</v>
      </c>
      <c r="D143">
        <v>5</v>
      </c>
      <c r="E143">
        <v>2009</v>
      </c>
      <c r="G143" t="str">
        <f>VLOOKUP(C143,Aspettativa!D:G,1,FALSE)</f>
        <v>Italia </v>
      </c>
    </row>
    <row r="144" spans="3:7" ht="14.25">
      <c r="C144" t="s">
        <v>549</v>
      </c>
      <c r="D144">
        <v>5</v>
      </c>
      <c r="E144">
        <v>2009</v>
      </c>
      <c r="G144" t="str">
        <f>VLOOKUP(C144,Aspettativa!D:G,1,FALSE)</f>
        <v>Costa d'Avorio </v>
      </c>
    </row>
    <row r="145" spans="3:7" ht="14.25">
      <c r="C145" t="s">
        <v>460</v>
      </c>
      <c r="D145">
        <v>5</v>
      </c>
      <c r="E145">
        <v>2009</v>
      </c>
      <c r="G145" t="str">
        <f>VLOOKUP(C145,Aspettativa!D:G,1,FALSE)</f>
        <v>Arabia Saudita </v>
      </c>
    </row>
    <row r="146" spans="3:7" ht="14.25">
      <c r="C146" t="s">
        <v>437</v>
      </c>
      <c r="D146">
        <v>5</v>
      </c>
      <c r="E146">
        <v>2009</v>
      </c>
      <c r="G146" t="str">
        <f>VLOOKUP(C146,Aspettativa!D:G,1,FALSE)</f>
        <v>Ecuador </v>
      </c>
    </row>
    <row r="147" spans="3:7" ht="14.25">
      <c r="C147" t="s">
        <v>507</v>
      </c>
      <c r="D147">
        <v>5</v>
      </c>
      <c r="E147">
        <v>2009</v>
      </c>
      <c r="G147" t="str">
        <f>VLOOKUP(C147,Aspettativa!D:G,1,FALSE)</f>
        <v>Bolivia </v>
      </c>
    </row>
    <row r="148" spans="3:7" ht="14.25">
      <c r="C148" t="s">
        <v>550</v>
      </c>
      <c r="D148">
        <v>5</v>
      </c>
      <c r="E148">
        <v>2009</v>
      </c>
      <c r="G148" t="str">
        <f>VLOOKUP(C148,Aspettativa!D:G,1,FALSE)</f>
        <v>Malawi </v>
      </c>
    </row>
    <row r="149" spans="3:7" ht="14.25">
      <c r="C149" t="s">
        <v>562</v>
      </c>
      <c r="D149">
        <v>5</v>
      </c>
      <c r="E149">
        <v>2009</v>
      </c>
      <c r="G149" t="str">
        <f>VLOOKUP(C149,Aspettativa!D:G,1,FALSE)</f>
        <v>Zambia </v>
      </c>
    </row>
    <row r="150" spans="3:7" ht="14.25">
      <c r="C150" t="s">
        <v>570</v>
      </c>
      <c r="D150">
        <v>5</v>
      </c>
      <c r="E150">
        <v>2009</v>
      </c>
      <c r="G150" t="str">
        <f>VLOOKUP(C150,Aspettativa!D:G,1,FALSE)</f>
        <v>Monaco </v>
      </c>
    </row>
    <row r="151" spans="3:7" ht="14.25">
      <c r="C151" t="s">
        <v>469</v>
      </c>
      <c r="D151">
        <v>5</v>
      </c>
      <c r="E151">
        <v>2009</v>
      </c>
      <c r="G151" t="str">
        <f>VLOOKUP(C151,Aspettativa!D:G,1,FALSE)</f>
        <v>Armenia </v>
      </c>
    </row>
    <row r="152" spans="3:7" ht="14.25">
      <c r="C152" t="s">
        <v>559</v>
      </c>
      <c r="D152">
        <v>5</v>
      </c>
      <c r="E152">
        <v>2009</v>
      </c>
      <c r="G152" t="str">
        <f>VLOOKUP(C152,Aspettativa!D:G,1,FALSE)</f>
        <v>Angola </v>
      </c>
    </row>
    <row r="153" spans="3:7" ht="14.25">
      <c r="C153" t="s">
        <v>609</v>
      </c>
      <c r="D153">
        <v>5</v>
      </c>
      <c r="E153">
        <v>2009</v>
      </c>
      <c r="G153" t="str">
        <f>VLOOKUP(C153,Aspettativa!D:G,1,FALSE)</f>
        <v>Cina </v>
      </c>
    </row>
    <row r="154" spans="3:7" ht="14.25">
      <c r="C154" t="s">
        <v>477</v>
      </c>
      <c r="D154">
        <v>5</v>
      </c>
      <c r="E154">
        <v>2009</v>
      </c>
      <c r="G154" t="str">
        <f>VLOOKUP(C154,Aspettativa!D:G,1,FALSE)</f>
        <v>Perù </v>
      </c>
    </row>
    <row r="155" spans="3:7" ht="14.25">
      <c r="C155" t="s">
        <v>463</v>
      </c>
      <c r="D155">
        <v>5</v>
      </c>
      <c r="E155">
        <v>2009</v>
      </c>
      <c r="G155" t="str">
        <f>VLOOKUP(C155,Aspettativa!D:G,1,FALSE)</f>
        <v>Giordania </v>
      </c>
    </row>
    <row r="156" spans="3:7" ht="14.25">
      <c r="C156" t="s">
        <v>430</v>
      </c>
      <c r="D156">
        <v>5</v>
      </c>
      <c r="E156">
        <v>2009</v>
      </c>
      <c r="G156" t="str">
        <f>VLOOKUP(C156,Aspettativa!D:G,1,FALSE)</f>
        <v>Bahrein </v>
      </c>
    </row>
    <row r="157" spans="3:7" ht="14.25">
      <c r="C157" t="s">
        <v>556</v>
      </c>
      <c r="D157">
        <v>5</v>
      </c>
      <c r="E157">
        <v>2009</v>
      </c>
      <c r="G157" t="str">
        <f>VLOOKUP(C157,Aspettativa!D:G,1,FALSE)</f>
        <v>Rep. Centrafricana </v>
      </c>
    </row>
    <row r="158" spans="3:7" ht="14.25">
      <c r="C158" t="s">
        <v>478</v>
      </c>
      <c r="D158">
        <v>4</v>
      </c>
      <c r="E158">
        <v>2009</v>
      </c>
      <c r="G158" t="str">
        <f>VLOOKUP(C158,Aspettativa!D:G,1,FALSE)</f>
        <v>Estonia </v>
      </c>
    </row>
    <row r="159" spans="3:7" ht="14.25">
      <c r="C159" t="s">
        <v>500</v>
      </c>
      <c r="D159">
        <v>4</v>
      </c>
      <c r="E159">
        <v>2009</v>
      </c>
      <c r="G159" t="str">
        <f>VLOOKUP(C159,Aspettativa!D:G,1,FALSE)</f>
        <v>Kazakistan </v>
      </c>
    </row>
    <row r="160" spans="3:7" ht="14.25">
      <c r="C160" t="s">
        <v>484</v>
      </c>
      <c r="D160">
        <v>4</v>
      </c>
      <c r="E160">
        <v>2009</v>
      </c>
      <c r="G160" t="str">
        <f>VLOOKUP(C160,Aspettativa!D:G,1,FALSE)</f>
        <v>Thailandia </v>
      </c>
    </row>
    <row r="161" spans="3:7" ht="14.25">
      <c r="C161" t="s">
        <v>382</v>
      </c>
      <c r="D161">
        <v>4</v>
      </c>
      <c r="E161">
        <v>2009</v>
      </c>
      <c r="G161" t="str">
        <f>VLOOKUP(C161,Aspettativa!D:G,1,FALSE)</f>
        <v>Islanda </v>
      </c>
    </row>
    <row r="162" spans="3:7" ht="14.25">
      <c r="C162" t="s">
        <v>533</v>
      </c>
      <c r="D162">
        <v>4</v>
      </c>
      <c r="E162">
        <v>2009</v>
      </c>
      <c r="G162" t="str">
        <f>VLOOKUP(C162,Aspettativa!D:G,1,FALSE)</f>
        <v>Benin </v>
      </c>
    </row>
    <row r="163" spans="3:7" ht="14.25">
      <c r="C163" t="s">
        <v>505</v>
      </c>
      <c r="D163">
        <v>4</v>
      </c>
      <c r="E163">
        <v>2009</v>
      </c>
      <c r="G163" t="str">
        <f>VLOOKUP(C163,Aspettativa!D:G,1,FALSE)</f>
        <v>Kirghizistan </v>
      </c>
    </row>
    <row r="164" spans="3:7" ht="14.25">
      <c r="C164" t="s">
        <v>409</v>
      </c>
      <c r="D164">
        <v>4</v>
      </c>
      <c r="E164">
        <v>2009</v>
      </c>
      <c r="G164" t="str">
        <f>VLOOKUP(C164,Aspettativa!D:G,1,FALSE)</f>
        <v>Lussemburgo </v>
      </c>
    </row>
    <row r="165" spans="3:7" ht="14.25">
      <c r="C165" t="s">
        <v>489</v>
      </c>
      <c r="D165">
        <v>4</v>
      </c>
      <c r="E165">
        <v>2009</v>
      </c>
      <c r="G165" t="str">
        <f>VLOOKUP(C165,Aspettativa!D:G,1,FALSE)</f>
        <v>Vanuatu </v>
      </c>
    </row>
    <row r="166" spans="3:7" ht="14.25">
      <c r="C166" t="s">
        <v>591</v>
      </c>
      <c r="D166">
        <v>4</v>
      </c>
      <c r="E166">
        <v>2009</v>
      </c>
      <c r="G166" t="str">
        <f>VLOOKUP(C166,Aspettativa!D:G,1,FALSE)</f>
        <v>Seychelles </v>
      </c>
    </row>
    <row r="167" spans="3:7" ht="14.25">
      <c r="C167" t="s">
        <v>465</v>
      </c>
      <c r="D167">
        <v>4</v>
      </c>
      <c r="E167">
        <v>2009</v>
      </c>
      <c r="G167" t="str">
        <f>VLOOKUP(C167,Aspettativa!D:G,1,FALSE)</f>
        <v>Sri Lanka </v>
      </c>
    </row>
    <row r="168" spans="3:7" ht="14.25">
      <c r="C168" t="s">
        <v>474</v>
      </c>
      <c r="D168">
        <v>4</v>
      </c>
      <c r="E168">
        <v>2009</v>
      </c>
      <c r="G168" t="str">
        <f>VLOOKUP(C168,Aspettativa!D:G,1,FALSE)</f>
        <v>Capo Verde </v>
      </c>
    </row>
    <row r="169" spans="3:7" ht="14.25">
      <c r="C169" t="s">
        <v>470</v>
      </c>
      <c r="D169">
        <v>4</v>
      </c>
      <c r="E169">
        <v>2009</v>
      </c>
      <c r="G169" t="str">
        <f>VLOOKUP(C169,Aspettativa!D:G,1,FALSE)</f>
        <v>El Salvador </v>
      </c>
    </row>
    <row r="170" spans="3:7" ht="14.25">
      <c r="C170" t="s">
        <v>555</v>
      </c>
      <c r="D170">
        <v>4</v>
      </c>
      <c r="E170">
        <v>2009</v>
      </c>
      <c r="G170" t="str">
        <f>VLOOKUP(C170,Aspettativa!D:G,1,FALSE)</f>
        <v>Liberia </v>
      </c>
    </row>
    <row r="171" spans="3:7" ht="14.25">
      <c r="C171" t="s">
        <v>482</v>
      </c>
      <c r="D171">
        <v>4</v>
      </c>
      <c r="E171">
        <v>2009</v>
      </c>
      <c r="G171" t="str">
        <f>VLOOKUP(C171,Aspettativa!D:G,1,FALSE)</f>
        <v>Iran </v>
      </c>
    </row>
    <row r="172" spans="3:7" ht="14.25">
      <c r="C172" t="s">
        <v>566</v>
      </c>
      <c r="D172">
        <v>4</v>
      </c>
      <c r="E172">
        <v>2009</v>
      </c>
      <c r="G172" t="str">
        <f>VLOOKUP(C172,Aspettativa!D:G,1,FALSE)</f>
        <v>Singapore </v>
      </c>
    </row>
    <row r="173" spans="3:7" ht="14.25">
      <c r="C173" t="s">
        <v>473</v>
      </c>
      <c r="D173">
        <v>4</v>
      </c>
      <c r="E173">
        <v>2009</v>
      </c>
      <c r="G173" t="str">
        <f>VLOOKUP(C173,Aspettativa!D:G,1,FALSE)</f>
        <v>Filippine </v>
      </c>
    </row>
    <row r="174" spans="3:7" ht="14.25">
      <c r="C174" t="s">
        <v>538</v>
      </c>
      <c r="D174">
        <v>4</v>
      </c>
      <c r="E174">
        <v>2009</v>
      </c>
      <c r="G174" t="str">
        <f>VLOOKUP(C174,Aspettativa!D:G,1,FALSE)</f>
        <v>Etiopia </v>
      </c>
    </row>
    <row r="175" spans="3:7" ht="14.25">
      <c r="C175" t="s">
        <v>388</v>
      </c>
      <c r="D175">
        <v>4</v>
      </c>
      <c r="E175">
        <v>2009</v>
      </c>
      <c r="G175" t="str">
        <f>VLOOKUP(C175,Aspettativa!D:G,1,FALSE)</f>
        <v>Francia </v>
      </c>
    </row>
    <row r="176" spans="3:7" ht="14.25">
      <c r="C176" t="s">
        <v>510</v>
      </c>
      <c r="D176">
        <v>3</v>
      </c>
      <c r="E176">
        <v>2009</v>
      </c>
      <c r="G176" t="str">
        <f>VLOOKUP(C176,Aspettativa!D:G,1,FALSE)</f>
        <v>Comore </v>
      </c>
    </row>
    <row r="177" spans="3:7" ht="14.25">
      <c r="C177" t="s">
        <v>514</v>
      </c>
      <c r="D177">
        <v>3</v>
      </c>
      <c r="E177">
        <v>2009</v>
      </c>
      <c r="G177" t="str">
        <f>VLOOKUP(C177,Aspettativa!D:G,1,FALSE)</f>
        <v>Bangladesh </v>
      </c>
    </row>
    <row r="178" spans="3:7" ht="14.25">
      <c r="C178" t="s">
        <v>425</v>
      </c>
      <c r="D178">
        <v>3</v>
      </c>
      <c r="E178">
        <v>2009</v>
      </c>
      <c r="G178" t="str">
        <f>VLOOKUP(C178,Aspettativa!D:G,1,FALSE)</f>
        <v>Belize </v>
      </c>
    </row>
    <row r="179" spans="3:7" ht="14.25">
      <c r="C179" t="s">
        <v>599</v>
      </c>
      <c r="D179">
        <v>3</v>
      </c>
      <c r="E179">
        <v>2009</v>
      </c>
      <c r="G179" t="str">
        <f>VLOOKUP(C179,Aspettativa!D:G,1,FALSE)</f>
        <v>Kiribati </v>
      </c>
    </row>
    <row r="180" spans="3:7" ht="14.25">
      <c r="C180" t="s">
        <v>530</v>
      </c>
      <c r="D180">
        <v>3</v>
      </c>
      <c r="E180">
        <v>2009</v>
      </c>
      <c r="G180" t="str">
        <f>VLOOKUP(C180,Aspettativa!D:G,1,FALSE)</f>
        <v>Papua Nuova Guinea </v>
      </c>
    </row>
    <row r="181" spans="3:7" ht="14.25">
      <c r="C181" t="s">
        <v>429</v>
      </c>
      <c r="D181">
        <v>3</v>
      </c>
      <c r="E181">
        <v>2009</v>
      </c>
      <c r="G181" t="str">
        <f>VLOOKUP(C181,Aspettativa!D:G,1,FALSE)</f>
        <v>Oman </v>
      </c>
    </row>
    <row r="182" spans="3:7" ht="14.25">
      <c r="C182" t="s">
        <v>419</v>
      </c>
      <c r="D182">
        <v>3</v>
      </c>
      <c r="E182">
        <v>2009</v>
      </c>
      <c r="G182" t="str">
        <f>VLOOKUP(C182,Aspettativa!D:G,1,FALSE)</f>
        <v>Brunei </v>
      </c>
    </row>
    <row r="183" spans="3:7" ht="14.25">
      <c r="C183" t="s">
        <v>445</v>
      </c>
      <c r="D183">
        <v>3</v>
      </c>
      <c r="E183">
        <v>2009</v>
      </c>
      <c r="G183" t="str">
        <f>VLOOKUP(C183,Aspettativa!D:G,1,FALSE)</f>
        <v>Siria </v>
      </c>
    </row>
    <row r="184" spans="3:7" ht="14.25">
      <c r="C184" t="s">
        <v>410</v>
      </c>
      <c r="D184">
        <v>3</v>
      </c>
      <c r="E184">
        <v>2009</v>
      </c>
      <c r="G184" t="str">
        <f>VLOOKUP(C184,Aspettativa!D:G,1,FALSE)</f>
        <v>Emirati Arabi Uniti </v>
      </c>
    </row>
    <row r="185" spans="3:7" ht="14.25">
      <c r="C185" t="s">
        <v>509</v>
      </c>
      <c r="D185">
        <v>3</v>
      </c>
      <c r="E185">
        <v>2009</v>
      </c>
      <c r="G185" t="str">
        <f>VLOOKUP(C185,Aspettativa!D:G,1,FALSE)</f>
        <v>Pakistan </v>
      </c>
    </row>
    <row r="186" spans="3:7" ht="14.25">
      <c r="C186" t="s">
        <v>431</v>
      </c>
      <c r="D186">
        <v>3</v>
      </c>
      <c r="E186">
        <v>2009</v>
      </c>
      <c r="G186" t="str">
        <f>VLOOKUP(C186,Aspettativa!D:G,1,FALSE)</f>
        <v>Qatar </v>
      </c>
    </row>
    <row r="187" spans="3:7" ht="14.25">
      <c r="C187" t="s">
        <v>511</v>
      </c>
      <c r="D187">
        <v>2</v>
      </c>
      <c r="E187">
        <v>2009</v>
      </c>
      <c r="G187" t="str">
        <f>VLOOKUP(C187,Aspettativa!D:G,1,FALSE)</f>
        <v>India </v>
      </c>
    </row>
    <row r="188" spans="3:7" ht="14.25">
      <c r="C188" t="s">
        <v>517</v>
      </c>
      <c r="D188">
        <v>2</v>
      </c>
      <c r="E188">
        <v>2009</v>
      </c>
      <c r="G188" t="str">
        <f>VLOOKUP(C188,Aspettativa!D:G,1,FALSE)</f>
        <v>Turkmenistan </v>
      </c>
    </row>
    <row r="189" spans="3:7" ht="14.25">
      <c r="C189" t="s">
        <v>542</v>
      </c>
      <c r="D189">
        <v>2</v>
      </c>
      <c r="E189">
        <v>2009</v>
      </c>
      <c r="G189" t="str">
        <f>VLOOKUP(C189,Aspettativa!D:G,1,FALSE)</f>
        <v>Guinea Equatoriale </v>
      </c>
    </row>
    <row r="190" spans="3:7" ht="14.25">
      <c r="C190" t="s">
        <v>520</v>
      </c>
      <c r="D190">
        <v>2</v>
      </c>
      <c r="E190">
        <v>2009</v>
      </c>
      <c r="G190" t="str">
        <f>VLOOKUP(C190,Aspettativa!D:G,1,FALSE)</f>
        <v>Birmania </v>
      </c>
    </row>
    <row r="191" spans="3:7" ht="14.25">
      <c r="C191" t="s">
        <v>499</v>
      </c>
      <c r="D191">
        <v>2</v>
      </c>
      <c r="E191">
        <v>2009</v>
      </c>
      <c r="G191" t="str">
        <f>VLOOKUP(C191,Aspettativa!D:G,1,FALSE)</f>
        <v>Corea del Nord </v>
      </c>
    </row>
  </sheetData>
  <sheetProtection/>
  <mergeCells count="1">
    <mergeCell ref="B5:E5"/>
  </mergeCells>
  <hyperlinks>
    <hyperlink ref="B1" r:id="rId1" display="http://it.wikipedia.org/wiki/Sistema_sanitario"/>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275"/>
  <sheetViews>
    <sheetView zoomScalePageLayoutView="0" workbookViewId="0" topLeftCell="A1">
      <selection activeCell="E2" sqref="E2"/>
    </sheetView>
  </sheetViews>
  <sheetFormatPr defaultColWidth="9.140625" defaultRowHeight="15"/>
  <cols>
    <col min="1" max="1" width="8.8515625" style="19" customWidth="1"/>
    <col min="2" max="2" width="32.140625" style="0" customWidth="1"/>
    <col min="3" max="4" width="8.421875" style="0" customWidth="1"/>
    <col min="5" max="5" width="16.7109375" style="0" customWidth="1"/>
    <col min="6" max="6" width="19.28125" style="0" customWidth="1"/>
    <col min="7" max="7" width="13.8515625" style="0" customWidth="1"/>
    <col min="8" max="8" width="21.57421875" style="0" customWidth="1"/>
    <col min="9" max="9" width="5.8515625" style="0" customWidth="1"/>
    <col min="10" max="10" width="4.8515625" style="0" customWidth="1"/>
    <col min="11" max="11" width="9.8515625" style="0" customWidth="1"/>
  </cols>
  <sheetData>
    <row r="1" ht="14.25">
      <c r="B1" s="4" t="s">
        <v>1086</v>
      </c>
    </row>
    <row r="2" spans="2:4" ht="30.75">
      <c r="B2" s="3" t="s">
        <v>809</v>
      </c>
      <c r="C2" s="3"/>
      <c r="D2" s="3"/>
    </row>
    <row r="4" spans="2:9" ht="51" customHeight="1">
      <c r="B4" s="83" t="s">
        <v>810</v>
      </c>
      <c r="C4" s="83"/>
      <c r="D4" s="83"/>
      <c r="E4" s="83"/>
      <c r="F4" s="83"/>
      <c r="G4" s="83"/>
      <c r="H4" s="83"/>
      <c r="I4" s="83"/>
    </row>
    <row r="7" spans="1:8" ht="14.25">
      <c r="A7" s="19" t="s">
        <v>612</v>
      </c>
      <c r="B7" t="s">
        <v>606</v>
      </c>
      <c r="E7" s="15" t="s">
        <v>613</v>
      </c>
      <c r="F7" s="15" t="s">
        <v>613</v>
      </c>
      <c r="G7" s="15" t="s">
        <v>615</v>
      </c>
      <c r="H7" s="15" t="s">
        <v>616</v>
      </c>
    </row>
    <row r="8" spans="5:8" ht="14.25">
      <c r="E8" s="22" t="s">
        <v>614</v>
      </c>
      <c r="F8" s="15" t="s">
        <v>1081</v>
      </c>
      <c r="G8" s="15"/>
      <c r="H8" s="15"/>
    </row>
    <row r="10" spans="2:8" ht="14.25">
      <c r="B10" s="7" t="s">
        <v>812</v>
      </c>
      <c r="C10" s="7"/>
      <c r="D10" s="7"/>
      <c r="E10" s="46">
        <v>7069603855</v>
      </c>
      <c r="F10" s="7" t="s">
        <v>1080</v>
      </c>
      <c r="G10" s="47">
        <v>41335</v>
      </c>
      <c r="H10" s="7" t="s">
        <v>618</v>
      </c>
    </row>
    <row r="11" spans="1:6" ht="14.25">
      <c r="A11" s="19">
        <v>1</v>
      </c>
      <c r="B11" t="s">
        <v>609</v>
      </c>
      <c r="C11" t="s">
        <v>1082</v>
      </c>
      <c r="D11">
        <f>A11</f>
        <v>1</v>
      </c>
      <c r="E11" s="16">
        <v>1348931997</v>
      </c>
      <c r="F11" s="16">
        <v>1361790600</v>
      </c>
    </row>
    <row r="12" spans="2:8" ht="14.25">
      <c r="B12" t="s">
        <v>813</v>
      </c>
      <c r="D12">
        <f aca="true" t="shared" si="0" ref="D12:D75">A12</f>
        <v>0</v>
      </c>
      <c r="G12" s="17">
        <v>41274</v>
      </c>
      <c r="H12" t="s">
        <v>619</v>
      </c>
    </row>
    <row r="13" spans="2:8" ht="14.25">
      <c r="B13" t="s">
        <v>814</v>
      </c>
      <c r="D13">
        <f t="shared" si="0"/>
        <v>0</v>
      </c>
      <c r="G13" s="17">
        <v>41182</v>
      </c>
      <c r="H13" t="s">
        <v>620</v>
      </c>
    </row>
    <row r="14" spans="2:8" ht="14.25">
      <c r="B14" t="s">
        <v>815</v>
      </c>
      <c r="D14">
        <f t="shared" si="0"/>
        <v>0</v>
      </c>
      <c r="G14" s="17">
        <v>41274</v>
      </c>
      <c r="H14" t="s">
        <v>621</v>
      </c>
    </row>
    <row r="15" spans="1:8" ht="14.25">
      <c r="A15" s="19">
        <v>2</v>
      </c>
      <c r="B15" t="s">
        <v>511</v>
      </c>
      <c r="D15">
        <f t="shared" si="0"/>
        <v>2</v>
      </c>
      <c r="E15" s="16">
        <v>1224614327</v>
      </c>
      <c r="F15" s="16">
        <v>1210193422</v>
      </c>
      <c r="G15" s="17">
        <v>40603</v>
      </c>
      <c r="H15" t="s">
        <v>622</v>
      </c>
    </row>
    <row r="16" spans="1:8" ht="14.25">
      <c r="A16" s="19" t="s">
        <v>617</v>
      </c>
      <c r="B16" t="s">
        <v>576</v>
      </c>
      <c r="D16" t="str">
        <f t="shared" si="0"/>
        <v>- </v>
      </c>
      <c r="E16" s="16">
        <v>500441378</v>
      </c>
      <c r="F16" s="16">
        <v>503663601</v>
      </c>
      <c r="G16" s="17">
        <v>40909</v>
      </c>
      <c r="H16" t="s">
        <v>623</v>
      </c>
    </row>
    <row r="17" spans="1:8" ht="14.25">
      <c r="A17" s="19">
        <v>3</v>
      </c>
      <c r="B17" t="s">
        <v>610</v>
      </c>
      <c r="C17" t="s">
        <v>1082</v>
      </c>
      <c r="D17">
        <f t="shared" si="0"/>
        <v>3</v>
      </c>
      <c r="E17" s="16">
        <v>314551246</v>
      </c>
      <c r="F17" s="16">
        <v>319502901</v>
      </c>
      <c r="G17" s="17">
        <v>41335</v>
      </c>
      <c r="H17" t="s">
        <v>624</v>
      </c>
    </row>
    <row r="18" spans="2:8" ht="14.25">
      <c r="B18" t="s">
        <v>816</v>
      </c>
      <c r="D18">
        <f t="shared" si="0"/>
        <v>0</v>
      </c>
      <c r="G18" s="17">
        <v>40725</v>
      </c>
      <c r="H18" t="s">
        <v>625</v>
      </c>
    </row>
    <row r="19" spans="2:8" ht="14.25">
      <c r="B19" t="s">
        <v>817</v>
      </c>
      <c r="D19">
        <f t="shared" si="0"/>
        <v>0</v>
      </c>
      <c r="G19" s="17">
        <v>40269</v>
      </c>
      <c r="H19" t="s">
        <v>626</v>
      </c>
    </row>
    <row r="20" spans="2:8" ht="14.25">
      <c r="B20" t="s">
        <v>818</v>
      </c>
      <c r="D20">
        <f t="shared" si="0"/>
        <v>0</v>
      </c>
      <c r="G20" s="17">
        <v>40269</v>
      </c>
      <c r="H20" t="s">
        <v>627</v>
      </c>
    </row>
    <row r="21" spans="2:8" ht="14.25">
      <c r="B21" t="s">
        <v>819</v>
      </c>
      <c r="D21">
        <f t="shared" si="0"/>
        <v>0</v>
      </c>
      <c r="G21" s="17">
        <v>40269</v>
      </c>
      <c r="H21" t="s">
        <v>628</v>
      </c>
    </row>
    <row r="22" spans="2:8" ht="14.25">
      <c r="B22" t="s">
        <v>820</v>
      </c>
      <c r="D22">
        <f t="shared" si="0"/>
        <v>0</v>
      </c>
      <c r="G22" s="17">
        <v>40269</v>
      </c>
      <c r="H22" t="s">
        <v>629</v>
      </c>
    </row>
    <row r="23" spans="2:4" ht="14.25">
      <c r="B23" t="s">
        <v>821</v>
      </c>
      <c r="D23">
        <f t="shared" si="0"/>
        <v>0</v>
      </c>
    </row>
    <row r="24" spans="1:8" ht="14.25">
      <c r="A24">
        <v>4</v>
      </c>
      <c r="B24" t="s">
        <v>483</v>
      </c>
      <c r="D24">
        <f t="shared" si="0"/>
        <v>4</v>
      </c>
      <c r="E24" s="16">
        <v>244870937</v>
      </c>
      <c r="F24" s="16">
        <v>237641326</v>
      </c>
      <c r="G24" s="17">
        <v>40299</v>
      </c>
      <c r="H24" t="s">
        <v>630</v>
      </c>
    </row>
    <row r="25" spans="1:8" ht="14.25">
      <c r="A25">
        <v>5</v>
      </c>
      <c r="B25" t="s">
        <v>451</v>
      </c>
      <c r="D25">
        <f t="shared" si="0"/>
        <v>5</v>
      </c>
      <c r="E25" s="16">
        <v>198946470</v>
      </c>
      <c r="F25" s="16">
        <v>193946886</v>
      </c>
      <c r="G25" s="17">
        <v>41091</v>
      </c>
      <c r="H25" t="s">
        <v>631</v>
      </c>
    </row>
    <row r="26" spans="1:8" ht="14.25">
      <c r="A26">
        <v>6</v>
      </c>
      <c r="B26" t="s">
        <v>509</v>
      </c>
      <c r="D26">
        <f t="shared" si="0"/>
        <v>6</v>
      </c>
      <c r="E26" s="16">
        <v>177593383</v>
      </c>
      <c r="F26" s="16">
        <v>182392537</v>
      </c>
      <c r="G26" s="17">
        <v>41335</v>
      </c>
      <c r="H26" t="s">
        <v>632</v>
      </c>
    </row>
    <row r="27" spans="1:8" ht="14.25">
      <c r="A27">
        <v>7</v>
      </c>
      <c r="B27" t="s">
        <v>602</v>
      </c>
      <c r="D27">
        <f t="shared" si="0"/>
        <v>7</v>
      </c>
      <c r="E27" s="16">
        <v>160423182</v>
      </c>
      <c r="F27" s="16">
        <v>157431790</v>
      </c>
      <c r="G27" s="17">
        <v>38801</v>
      </c>
      <c r="H27" t="s">
        <v>633</v>
      </c>
    </row>
    <row r="28" spans="1:8" ht="14.25">
      <c r="A28">
        <v>8</v>
      </c>
      <c r="B28" t="s">
        <v>514</v>
      </c>
      <c r="D28">
        <f t="shared" si="0"/>
        <v>8</v>
      </c>
      <c r="E28" s="16">
        <v>145692131</v>
      </c>
      <c r="F28" s="16">
        <v>152518015</v>
      </c>
      <c r="G28" s="17">
        <v>41335</v>
      </c>
      <c r="H28" t="s">
        <v>634</v>
      </c>
    </row>
    <row r="29" spans="1:8" ht="14.25">
      <c r="A29">
        <v>9</v>
      </c>
      <c r="B29" t="s">
        <v>485</v>
      </c>
      <c r="D29">
        <f t="shared" si="0"/>
        <v>9</v>
      </c>
      <c r="E29" s="16">
        <v>144958164</v>
      </c>
      <c r="F29" s="16">
        <v>143369806</v>
      </c>
      <c r="G29" s="17">
        <v>41275</v>
      </c>
      <c r="H29" t="s">
        <v>635</v>
      </c>
    </row>
    <row r="30" spans="1:8" ht="14.25">
      <c r="A30">
        <v>10</v>
      </c>
      <c r="B30" t="s">
        <v>379</v>
      </c>
      <c r="D30">
        <f t="shared" si="0"/>
        <v>10</v>
      </c>
      <c r="E30" s="16">
        <v>127535920</v>
      </c>
      <c r="F30" s="16">
        <v>127487000</v>
      </c>
      <c r="G30" s="17">
        <v>41153</v>
      </c>
      <c r="H30" t="s">
        <v>636</v>
      </c>
    </row>
    <row r="31" spans="1:8" ht="14.25">
      <c r="A31">
        <v>11</v>
      </c>
      <c r="B31" t="s">
        <v>424</v>
      </c>
      <c r="D31">
        <f t="shared" si="0"/>
        <v>11</v>
      </c>
      <c r="E31" s="16">
        <v>115423047</v>
      </c>
      <c r="F31" s="16">
        <v>116901761</v>
      </c>
      <c r="G31" s="17">
        <v>41091</v>
      </c>
      <c r="H31" t="s">
        <v>637</v>
      </c>
    </row>
    <row r="32" spans="1:8" ht="14.25">
      <c r="A32">
        <v>12</v>
      </c>
      <c r="B32" t="s">
        <v>473</v>
      </c>
      <c r="D32">
        <f t="shared" si="0"/>
        <v>12</v>
      </c>
      <c r="E32" s="16">
        <v>98260798</v>
      </c>
      <c r="F32" s="16">
        <v>96013200</v>
      </c>
      <c r="G32" s="17">
        <v>40360</v>
      </c>
      <c r="H32" t="s">
        <v>638</v>
      </c>
    </row>
    <row r="33" spans="1:8" ht="14.25">
      <c r="A33">
        <v>13</v>
      </c>
      <c r="B33" t="s">
        <v>441</v>
      </c>
      <c r="D33">
        <f t="shared" si="0"/>
        <v>13</v>
      </c>
      <c r="E33" s="16">
        <v>87848445</v>
      </c>
      <c r="F33" s="16">
        <v>85846997</v>
      </c>
      <c r="G33" s="17">
        <v>39904</v>
      </c>
      <c r="H33" t="s">
        <v>639</v>
      </c>
    </row>
    <row r="34" spans="1:8" ht="14.25">
      <c r="A34">
        <v>14</v>
      </c>
      <c r="B34" t="s">
        <v>538</v>
      </c>
      <c r="D34">
        <f t="shared" si="0"/>
        <v>14</v>
      </c>
      <c r="E34" s="16">
        <v>85949541</v>
      </c>
      <c r="F34" s="16">
        <v>81455634</v>
      </c>
      <c r="G34">
        <v>2010</v>
      </c>
      <c r="H34" t="s">
        <v>640</v>
      </c>
    </row>
    <row r="35" spans="1:8" ht="14.25">
      <c r="A35">
        <v>15</v>
      </c>
      <c r="B35" t="s">
        <v>401</v>
      </c>
      <c r="D35">
        <f t="shared" si="0"/>
        <v>15</v>
      </c>
      <c r="E35" s="16">
        <v>83302465</v>
      </c>
      <c r="F35" s="16">
        <v>83743000</v>
      </c>
      <c r="G35" s="17">
        <v>40329</v>
      </c>
      <c r="H35" t="s">
        <v>641</v>
      </c>
    </row>
    <row r="36" spans="1:8" ht="14.25">
      <c r="A36">
        <v>16</v>
      </c>
      <c r="B36" t="s">
        <v>479</v>
      </c>
      <c r="D36">
        <f t="shared" si="0"/>
        <v>16</v>
      </c>
      <c r="E36" s="16">
        <v>79121077</v>
      </c>
      <c r="F36">
        <v>83928000</v>
      </c>
      <c r="G36" s="17">
        <v>41430</v>
      </c>
      <c r="H36" t="s">
        <v>642</v>
      </c>
    </row>
    <row r="37" spans="1:8" ht="14.25">
      <c r="A37">
        <v>17</v>
      </c>
      <c r="B37" t="s">
        <v>482</v>
      </c>
      <c r="D37">
        <f t="shared" si="0"/>
        <v>17</v>
      </c>
      <c r="E37" s="16">
        <v>71973630</v>
      </c>
      <c r="F37">
        <v>77469000</v>
      </c>
      <c r="G37" s="17">
        <v>41430</v>
      </c>
      <c r="H37" t="s">
        <v>643</v>
      </c>
    </row>
    <row r="38" spans="1:8" ht="14.25">
      <c r="A38">
        <v>18</v>
      </c>
      <c r="B38" t="s">
        <v>471</v>
      </c>
      <c r="D38">
        <f t="shared" si="0"/>
        <v>18</v>
      </c>
      <c r="E38" s="16">
        <v>70752325</v>
      </c>
      <c r="F38" s="16">
        <v>73722988</v>
      </c>
      <c r="G38" s="17">
        <v>40543</v>
      </c>
      <c r="H38" t="s">
        <v>644</v>
      </c>
    </row>
    <row r="39" spans="1:8" ht="14.25">
      <c r="A39">
        <v>19</v>
      </c>
      <c r="B39" t="s">
        <v>484</v>
      </c>
      <c r="D39">
        <f t="shared" si="0"/>
        <v>19</v>
      </c>
      <c r="E39" s="16">
        <v>69122234</v>
      </c>
      <c r="F39" s="16">
        <v>67070000</v>
      </c>
      <c r="G39" s="17">
        <v>40178</v>
      </c>
      <c r="H39" t="s">
        <v>645</v>
      </c>
    </row>
    <row r="40" spans="1:7" ht="14.25">
      <c r="A40">
        <v>20</v>
      </c>
      <c r="B40" t="s">
        <v>552</v>
      </c>
      <c r="D40">
        <f t="shared" si="0"/>
        <v>20</v>
      </c>
      <c r="E40" s="16">
        <v>65965795</v>
      </c>
      <c r="F40" s="16">
        <v>68726000</v>
      </c>
      <c r="G40" s="17">
        <v>41026</v>
      </c>
    </row>
    <row r="41" spans="1:8" ht="14.25">
      <c r="A41">
        <v>21</v>
      </c>
      <c r="B41" t="s">
        <v>388</v>
      </c>
      <c r="C41" t="s">
        <v>1082</v>
      </c>
      <c r="D41">
        <f t="shared" si="0"/>
        <v>21</v>
      </c>
      <c r="E41" s="16">
        <v>65476486</v>
      </c>
      <c r="F41" s="16">
        <v>65930000</v>
      </c>
      <c r="G41" s="17">
        <v>40544</v>
      </c>
      <c r="H41" t="s">
        <v>648</v>
      </c>
    </row>
    <row r="42" spans="2:4" ht="14.25">
      <c r="B42" t="s">
        <v>822</v>
      </c>
      <c r="D42">
        <f t="shared" si="0"/>
        <v>0</v>
      </c>
    </row>
    <row r="43" spans="2:4" ht="14.25">
      <c r="B43" t="s">
        <v>646</v>
      </c>
      <c r="D43">
        <f t="shared" si="0"/>
        <v>0</v>
      </c>
    </row>
    <row r="44" spans="2:4" ht="14.25">
      <c r="B44" t="s">
        <v>823</v>
      </c>
      <c r="D44">
        <f t="shared" si="0"/>
        <v>0</v>
      </c>
    </row>
    <row r="45" spans="2:4" ht="14.25">
      <c r="B45" t="s">
        <v>824</v>
      </c>
      <c r="D45">
        <f t="shared" si="0"/>
        <v>0</v>
      </c>
    </row>
    <row r="46" spans="2:4" ht="14.25">
      <c r="B46" t="s">
        <v>825</v>
      </c>
      <c r="D46">
        <f t="shared" si="0"/>
        <v>0</v>
      </c>
    </row>
    <row r="47" spans="2:4" ht="14.25">
      <c r="B47" t="s">
        <v>826</v>
      </c>
      <c r="D47">
        <f t="shared" si="0"/>
        <v>0</v>
      </c>
    </row>
    <row r="48" spans="2:4" ht="14.25">
      <c r="B48" t="s">
        <v>827</v>
      </c>
      <c r="D48">
        <f t="shared" si="0"/>
        <v>0</v>
      </c>
    </row>
    <row r="49" spans="2:4" ht="14.25">
      <c r="B49" t="s">
        <v>647</v>
      </c>
      <c r="D49">
        <f t="shared" si="0"/>
        <v>0</v>
      </c>
    </row>
    <row r="50" spans="2:4" ht="14.25">
      <c r="B50" t="s">
        <v>828</v>
      </c>
      <c r="D50">
        <f t="shared" si="0"/>
        <v>0</v>
      </c>
    </row>
    <row r="51" spans="2:4" ht="14.25">
      <c r="B51" t="s">
        <v>829</v>
      </c>
      <c r="D51">
        <f t="shared" si="0"/>
        <v>0</v>
      </c>
    </row>
    <row r="52" spans="2:4" ht="14.25">
      <c r="B52" t="s">
        <v>830</v>
      </c>
      <c r="D52">
        <f t="shared" si="0"/>
        <v>0</v>
      </c>
    </row>
    <row r="53" spans="2:4" ht="14.25">
      <c r="B53" t="s">
        <v>831</v>
      </c>
      <c r="D53">
        <f t="shared" si="0"/>
        <v>0</v>
      </c>
    </row>
    <row r="54" spans="2:4" ht="14.25">
      <c r="B54" t="s">
        <v>832</v>
      </c>
      <c r="D54">
        <f t="shared" si="0"/>
        <v>0</v>
      </c>
    </row>
    <row r="55" spans="2:4" ht="14.25">
      <c r="B55" t="s">
        <v>833</v>
      </c>
      <c r="D55">
        <f t="shared" si="0"/>
        <v>0</v>
      </c>
    </row>
    <row r="56" spans="2:4" ht="14.25">
      <c r="B56" t="s">
        <v>649</v>
      </c>
      <c r="D56">
        <f t="shared" si="0"/>
        <v>0</v>
      </c>
    </row>
    <row r="57" spans="2:4" ht="14.25">
      <c r="B57" t="s">
        <v>650</v>
      </c>
      <c r="D57">
        <f t="shared" si="0"/>
        <v>0</v>
      </c>
    </row>
    <row r="58" spans="1:8" ht="14.25">
      <c r="A58">
        <v>22</v>
      </c>
      <c r="B58" t="s">
        <v>400</v>
      </c>
      <c r="C58" t="s">
        <v>1082</v>
      </c>
      <c r="D58">
        <f t="shared" si="0"/>
        <v>22</v>
      </c>
      <c r="E58" s="16">
        <v>62745000</v>
      </c>
      <c r="F58" s="16">
        <v>62237000</v>
      </c>
      <c r="G58" s="17">
        <v>39995</v>
      </c>
      <c r="H58" t="s">
        <v>651</v>
      </c>
    </row>
    <row r="59" spans="2:4" ht="14.25">
      <c r="B59" t="s">
        <v>834</v>
      </c>
      <c r="D59">
        <f t="shared" si="0"/>
        <v>0</v>
      </c>
    </row>
    <row r="60" spans="2:4" ht="14.25">
      <c r="B60" t="s">
        <v>835</v>
      </c>
      <c r="D60">
        <f t="shared" si="0"/>
        <v>0</v>
      </c>
    </row>
    <row r="61" spans="2:4" ht="14.25">
      <c r="B61" t="s">
        <v>836</v>
      </c>
      <c r="D61">
        <f t="shared" si="0"/>
        <v>0</v>
      </c>
    </row>
    <row r="62" spans="2:4" ht="14.25">
      <c r="B62" t="s">
        <v>837</v>
      </c>
      <c r="D62">
        <f t="shared" si="0"/>
        <v>0</v>
      </c>
    </row>
    <row r="63" spans="2:4" ht="14.25">
      <c r="B63" t="s">
        <v>838</v>
      </c>
      <c r="D63">
        <f t="shared" si="0"/>
        <v>0</v>
      </c>
    </row>
    <row r="64" spans="2:4" ht="14.25">
      <c r="B64" t="s">
        <v>839</v>
      </c>
      <c r="D64">
        <f t="shared" si="0"/>
        <v>0</v>
      </c>
    </row>
    <row r="65" spans="2:4" ht="14.25">
      <c r="B65" t="s">
        <v>840</v>
      </c>
      <c r="D65">
        <f t="shared" si="0"/>
        <v>0</v>
      </c>
    </row>
    <row r="66" spans="2:4" ht="14.25">
      <c r="B66" t="s">
        <v>841</v>
      </c>
      <c r="D66">
        <f t="shared" si="0"/>
        <v>0</v>
      </c>
    </row>
    <row r="67" spans="2:4" ht="14.25">
      <c r="B67" t="s">
        <v>842</v>
      </c>
      <c r="D67">
        <f t="shared" si="0"/>
        <v>0</v>
      </c>
    </row>
    <row r="68" spans="2:4" ht="14.25">
      <c r="B68" t="s">
        <v>843</v>
      </c>
      <c r="D68">
        <f t="shared" si="0"/>
        <v>0</v>
      </c>
    </row>
    <row r="69" spans="2:4" ht="14.25">
      <c r="B69" t="s">
        <v>844</v>
      </c>
      <c r="D69">
        <f t="shared" si="0"/>
        <v>0</v>
      </c>
    </row>
    <row r="70" spans="2:4" ht="14.25">
      <c r="B70" t="s">
        <v>845</v>
      </c>
      <c r="D70">
        <f t="shared" si="0"/>
        <v>0</v>
      </c>
    </row>
    <row r="71" spans="2:4" ht="14.25">
      <c r="B71" t="s">
        <v>846</v>
      </c>
      <c r="D71">
        <f t="shared" si="0"/>
        <v>0</v>
      </c>
    </row>
    <row r="72" spans="2:4" ht="14.25">
      <c r="B72" t="s">
        <v>652</v>
      </c>
      <c r="D72">
        <f t="shared" si="0"/>
        <v>0</v>
      </c>
    </row>
    <row r="73" spans="2:4" ht="14.25">
      <c r="B73" t="s">
        <v>653</v>
      </c>
      <c r="D73">
        <f t="shared" si="0"/>
        <v>0</v>
      </c>
    </row>
    <row r="74" spans="1:8" ht="14.25">
      <c r="A74">
        <v>23</v>
      </c>
      <c r="B74" t="s">
        <v>380</v>
      </c>
      <c r="D74">
        <f t="shared" si="0"/>
        <v>23</v>
      </c>
      <c r="E74" s="16">
        <v>61950848</v>
      </c>
      <c r="F74" s="16">
        <v>59464644</v>
      </c>
      <c r="G74" s="17">
        <v>41026</v>
      </c>
      <c r="H74" t="s">
        <v>654</v>
      </c>
    </row>
    <row r="75" spans="1:8" ht="14.25">
      <c r="A75">
        <v>24</v>
      </c>
      <c r="B75" t="s">
        <v>548</v>
      </c>
      <c r="D75">
        <f t="shared" si="0"/>
        <v>24</v>
      </c>
      <c r="E75" s="16">
        <v>50132817</v>
      </c>
      <c r="F75" s="16">
        <v>49991300</v>
      </c>
      <c r="G75" s="17">
        <v>40360</v>
      </c>
      <c r="H75" t="s">
        <v>655</v>
      </c>
    </row>
    <row r="76" spans="1:8" ht="14.25">
      <c r="A76">
        <v>25</v>
      </c>
      <c r="B76" t="s">
        <v>411</v>
      </c>
      <c r="D76">
        <f aca="true" t="shared" si="1" ref="D76:D139">A76</f>
        <v>25</v>
      </c>
      <c r="E76" s="16">
        <v>48183584</v>
      </c>
      <c r="F76" s="16">
        <v>48988833</v>
      </c>
      <c r="G76">
        <v>2011</v>
      </c>
      <c r="H76" t="s">
        <v>656</v>
      </c>
    </row>
    <row r="77" spans="1:5" ht="14.25">
      <c r="A77">
        <v>26</v>
      </c>
      <c r="B77" t="s">
        <v>520</v>
      </c>
      <c r="D77">
        <f t="shared" si="1"/>
        <v>26</v>
      </c>
      <c r="E77" s="16">
        <v>47963012</v>
      </c>
    </row>
    <row r="78" spans="1:8" ht="14.25">
      <c r="A78">
        <v>27</v>
      </c>
      <c r="B78" t="s">
        <v>458</v>
      </c>
      <c r="D78">
        <f t="shared" si="1"/>
        <v>27</v>
      </c>
      <c r="E78" s="16">
        <v>46294841</v>
      </c>
      <c r="F78">
        <v>47057000</v>
      </c>
      <c r="G78" s="17">
        <v>41430</v>
      </c>
      <c r="H78" t="s">
        <v>657</v>
      </c>
    </row>
    <row r="79" spans="1:8" ht="14.25">
      <c r="A79">
        <v>28</v>
      </c>
      <c r="B79" t="s">
        <v>389</v>
      </c>
      <c r="D79">
        <f t="shared" si="1"/>
        <v>28</v>
      </c>
      <c r="E79" s="16">
        <v>46076989</v>
      </c>
      <c r="F79" s="16">
        <v>46147440</v>
      </c>
      <c r="G79">
        <v>2011</v>
      </c>
      <c r="H79" t="s">
        <v>658</v>
      </c>
    </row>
    <row r="80" spans="1:8" ht="14.25">
      <c r="A80">
        <v>29</v>
      </c>
      <c r="B80" t="s">
        <v>497</v>
      </c>
      <c r="D80">
        <f t="shared" si="1"/>
        <v>29</v>
      </c>
      <c r="E80" s="16">
        <v>45448329</v>
      </c>
      <c r="F80" s="16">
        <v>45760051</v>
      </c>
      <c r="G80" s="17">
        <v>40575</v>
      </c>
      <c r="H80" t="s">
        <v>659</v>
      </c>
    </row>
    <row r="81" spans="1:8" ht="14.25">
      <c r="A81">
        <v>30</v>
      </c>
      <c r="B81" t="s">
        <v>540</v>
      </c>
      <c r="D81">
        <f t="shared" si="1"/>
        <v>30</v>
      </c>
      <c r="E81" s="16">
        <v>44841226</v>
      </c>
      <c r="F81" s="16">
        <v>44484857</v>
      </c>
      <c r="G81">
        <v>2011</v>
      </c>
      <c r="H81" t="s">
        <v>660</v>
      </c>
    </row>
    <row r="82" spans="1:5" ht="14.25">
      <c r="A82">
        <v>31</v>
      </c>
      <c r="B82" t="s">
        <v>527</v>
      </c>
      <c r="C82" t="s">
        <v>1082</v>
      </c>
      <c r="D82">
        <f t="shared" si="1"/>
        <v>31</v>
      </c>
      <c r="E82" s="16">
        <v>43551941</v>
      </c>
    </row>
    <row r="83" spans="2:8" ht="14.25">
      <c r="B83" t="s">
        <v>847</v>
      </c>
      <c r="D83">
        <f t="shared" si="1"/>
        <v>0</v>
      </c>
      <c r="F83" s="16">
        <v>30894000</v>
      </c>
      <c r="G83" s="17">
        <v>39560</v>
      </c>
      <c r="H83" t="s">
        <v>661</v>
      </c>
    </row>
    <row r="84" spans="2:6" ht="14.25">
      <c r="B84" t="s">
        <v>848</v>
      </c>
      <c r="D84">
        <f t="shared" si="1"/>
        <v>0</v>
      </c>
      <c r="F84" s="16">
        <v>8260490</v>
      </c>
    </row>
    <row r="85" spans="1:8" ht="14.25">
      <c r="A85">
        <v>32</v>
      </c>
      <c r="B85" t="s">
        <v>601</v>
      </c>
      <c r="D85">
        <f t="shared" si="1"/>
        <v>32</v>
      </c>
      <c r="E85" s="16">
        <v>40512682</v>
      </c>
      <c r="F85" s="16">
        <v>38610097</v>
      </c>
      <c r="G85" s="17">
        <v>40415</v>
      </c>
      <c r="H85" t="s">
        <v>662</v>
      </c>
    </row>
    <row r="86" spans="1:8" ht="14.25">
      <c r="A86">
        <v>33</v>
      </c>
      <c r="B86" t="s">
        <v>435</v>
      </c>
      <c r="D86">
        <f t="shared" si="1"/>
        <v>33</v>
      </c>
      <c r="E86" s="16">
        <v>40412376</v>
      </c>
      <c r="F86" s="16">
        <v>40091359</v>
      </c>
      <c r="G86" s="17">
        <v>40478</v>
      </c>
      <c r="H86" t="s">
        <v>663</v>
      </c>
    </row>
    <row r="87" spans="1:8" ht="14.25">
      <c r="A87">
        <v>34</v>
      </c>
      <c r="B87" t="s">
        <v>432</v>
      </c>
      <c r="D87">
        <f t="shared" si="1"/>
        <v>34</v>
      </c>
      <c r="E87" s="16">
        <v>38276660</v>
      </c>
      <c r="F87" s="16">
        <v>38092000</v>
      </c>
      <c r="G87" s="17">
        <v>40359</v>
      </c>
      <c r="H87" t="s">
        <v>664</v>
      </c>
    </row>
    <row r="88" spans="1:8" ht="14.25">
      <c r="A88">
        <v>35</v>
      </c>
      <c r="B88" t="s">
        <v>466</v>
      </c>
      <c r="D88">
        <f t="shared" si="1"/>
        <v>35</v>
      </c>
      <c r="E88" s="16">
        <v>35468208</v>
      </c>
      <c r="F88" s="16">
        <v>36300000</v>
      </c>
      <c r="G88" s="17">
        <v>40544</v>
      </c>
      <c r="H88" t="s">
        <v>665</v>
      </c>
    </row>
    <row r="89" spans="1:8" ht="14.25">
      <c r="A89">
        <v>36</v>
      </c>
      <c r="B89" t="s">
        <v>390</v>
      </c>
      <c r="D89">
        <f t="shared" si="1"/>
        <v>36</v>
      </c>
      <c r="E89" s="16">
        <v>34016593</v>
      </c>
      <c r="F89">
        <v>35771000</v>
      </c>
      <c r="G89" s="17">
        <v>41430</v>
      </c>
      <c r="H89" t="s">
        <v>666</v>
      </c>
    </row>
    <row r="90" spans="1:8" ht="14.25">
      <c r="A90">
        <v>37</v>
      </c>
      <c r="B90" t="s">
        <v>543</v>
      </c>
      <c r="D90">
        <f t="shared" si="1"/>
        <v>37</v>
      </c>
      <c r="E90" s="16">
        <v>33424683</v>
      </c>
      <c r="F90" s="16">
        <v>31800000</v>
      </c>
      <c r="G90" s="17">
        <v>40360</v>
      </c>
      <c r="H90" t="s">
        <v>667</v>
      </c>
    </row>
    <row r="91" spans="1:8" ht="14.25">
      <c r="A91">
        <v>38</v>
      </c>
      <c r="B91" t="s">
        <v>480</v>
      </c>
      <c r="C91" t="s">
        <v>1082</v>
      </c>
      <c r="D91">
        <f t="shared" si="1"/>
        <v>38</v>
      </c>
      <c r="E91" s="16">
        <v>32481912</v>
      </c>
      <c r="F91">
        <v>32837400</v>
      </c>
      <c r="G91" s="17">
        <v>41430</v>
      </c>
      <c r="H91" t="s">
        <v>668</v>
      </c>
    </row>
    <row r="92" spans="2:4" ht="14.25">
      <c r="B92" t="s">
        <v>849</v>
      </c>
      <c r="D92">
        <f t="shared" si="1"/>
        <v>0</v>
      </c>
    </row>
    <row r="93" spans="2:4" ht="14.25">
      <c r="B93" t="s">
        <v>850</v>
      </c>
      <c r="D93">
        <f t="shared" si="1"/>
        <v>0</v>
      </c>
    </row>
    <row r="94" spans="1:8" ht="14.25">
      <c r="A94">
        <v>39</v>
      </c>
      <c r="B94" t="s">
        <v>524</v>
      </c>
      <c r="D94">
        <f t="shared" si="1"/>
        <v>39</v>
      </c>
      <c r="E94" s="16">
        <v>31671591</v>
      </c>
      <c r="F94" s="16">
        <v>32105000</v>
      </c>
      <c r="G94">
        <v>2009</v>
      </c>
      <c r="H94" t="s">
        <v>669</v>
      </c>
    </row>
    <row r="95" spans="1:8" ht="14.25">
      <c r="A95">
        <v>40</v>
      </c>
      <c r="B95" t="s">
        <v>557</v>
      </c>
      <c r="D95">
        <f t="shared" si="1"/>
        <v>40</v>
      </c>
      <c r="E95" s="16">
        <v>31411743</v>
      </c>
      <c r="F95" s="16">
        <v>23993500</v>
      </c>
      <c r="G95">
        <v>2009</v>
      </c>
      <c r="H95" t="s">
        <v>670</v>
      </c>
    </row>
    <row r="96" spans="1:8" ht="14.25">
      <c r="A96">
        <v>41</v>
      </c>
      <c r="B96" t="s">
        <v>515</v>
      </c>
      <c r="D96">
        <f t="shared" si="1"/>
        <v>41</v>
      </c>
      <c r="E96" s="16">
        <v>29959364</v>
      </c>
      <c r="F96" s="16">
        <v>28584975</v>
      </c>
      <c r="G96">
        <v>2011</v>
      </c>
      <c r="H96" t="s">
        <v>671</v>
      </c>
    </row>
    <row r="97" spans="1:8" ht="14.25">
      <c r="A97">
        <v>42</v>
      </c>
      <c r="B97" t="s">
        <v>477</v>
      </c>
      <c r="D97">
        <f t="shared" si="1"/>
        <v>42</v>
      </c>
      <c r="E97" s="16">
        <v>29076512</v>
      </c>
      <c r="F97" s="16">
        <v>29461933</v>
      </c>
      <c r="G97">
        <v>2010</v>
      </c>
      <c r="H97" t="s">
        <v>672</v>
      </c>
    </row>
    <row r="98" spans="1:8" ht="14.25">
      <c r="A98">
        <v>43</v>
      </c>
      <c r="B98" t="s">
        <v>449</v>
      </c>
      <c r="D98">
        <f t="shared" si="1"/>
        <v>43</v>
      </c>
      <c r="E98" s="16">
        <v>28979857</v>
      </c>
      <c r="F98">
        <v>30121000</v>
      </c>
      <c r="G98" s="17">
        <v>41430</v>
      </c>
      <c r="H98" t="s">
        <v>673</v>
      </c>
    </row>
    <row r="99" spans="1:8" ht="14.25">
      <c r="A99">
        <v>44</v>
      </c>
      <c r="B99" t="s">
        <v>442</v>
      </c>
      <c r="D99">
        <f t="shared" si="1"/>
        <v>44</v>
      </c>
      <c r="E99" s="16">
        <v>28401017</v>
      </c>
      <c r="F99" s="16">
        <v>27565821</v>
      </c>
      <c r="G99" s="17">
        <v>40365</v>
      </c>
      <c r="H99" t="s">
        <v>674</v>
      </c>
    </row>
    <row r="100" spans="1:8" ht="14.25">
      <c r="A100">
        <v>45</v>
      </c>
      <c r="B100" t="s">
        <v>460</v>
      </c>
      <c r="D100">
        <f t="shared" si="1"/>
        <v>45</v>
      </c>
      <c r="E100" s="16">
        <v>27448086</v>
      </c>
      <c r="F100" s="16">
        <v>27136977</v>
      </c>
      <c r="G100">
        <v>2010</v>
      </c>
      <c r="H100" t="s">
        <v>675</v>
      </c>
    </row>
    <row r="101" spans="1:8" ht="14.25">
      <c r="A101">
        <v>46</v>
      </c>
      <c r="B101" t="s">
        <v>598</v>
      </c>
      <c r="D101">
        <f t="shared" si="1"/>
        <v>46</v>
      </c>
      <c r="E101" s="16">
        <v>27444702</v>
      </c>
      <c r="F101" s="16">
        <v>28095900</v>
      </c>
      <c r="G101" s="17">
        <v>40269</v>
      </c>
      <c r="H101" t="s">
        <v>676</v>
      </c>
    </row>
    <row r="102" spans="1:8" ht="14.25">
      <c r="A102">
        <v>47</v>
      </c>
      <c r="B102" t="s">
        <v>522</v>
      </c>
      <c r="D102">
        <f t="shared" si="1"/>
        <v>47</v>
      </c>
      <c r="E102" s="16">
        <v>24391823</v>
      </c>
      <c r="F102" s="16">
        <v>24233431</v>
      </c>
      <c r="G102" s="17">
        <v>40447</v>
      </c>
      <c r="H102" t="s">
        <v>677</v>
      </c>
    </row>
    <row r="103" spans="1:8" ht="14.25">
      <c r="A103">
        <v>48</v>
      </c>
      <c r="B103" t="s">
        <v>499</v>
      </c>
      <c r="D103">
        <f t="shared" si="1"/>
        <v>48</v>
      </c>
      <c r="E103" s="16">
        <v>24346229</v>
      </c>
      <c r="F103" s="16">
        <v>24052231</v>
      </c>
      <c r="G103" s="17">
        <v>39722</v>
      </c>
      <c r="H103" t="s">
        <v>678</v>
      </c>
    </row>
    <row r="104" spans="1:8" ht="14.25">
      <c r="A104">
        <v>49</v>
      </c>
      <c r="B104" t="s">
        <v>519</v>
      </c>
      <c r="D104">
        <f t="shared" si="1"/>
        <v>49</v>
      </c>
      <c r="E104" s="16">
        <v>24052514</v>
      </c>
      <c r="F104" s="16">
        <v>22492035</v>
      </c>
      <c r="G104" s="17">
        <v>39995</v>
      </c>
      <c r="H104" t="s">
        <v>679</v>
      </c>
    </row>
    <row r="105" spans="1:8" ht="14.25">
      <c r="A105">
        <v>50</v>
      </c>
      <c r="B105" t="s">
        <v>563</v>
      </c>
      <c r="D105">
        <f t="shared" si="1"/>
        <v>50</v>
      </c>
      <c r="E105" s="16">
        <v>23390765</v>
      </c>
      <c r="F105" s="16">
        <v>22416881</v>
      </c>
      <c r="G105" s="17">
        <v>40360</v>
      </c>
      <c r="H105" t="s">
        <v>680</v>
      </c>
    </row>
    <row r="106" spans="1:8" ht="14.25">
      <c r="A106">
        <v>51</v>
      </c>
      <c r="B106" t="s">
        <v>851</v>
      </c>
      <c r="D106">
        <f t="shared" si="1"/>
        <v>51</v>
      </c>
      <c r="E106" s="16">
        <v>23216236</v>
      </c>
      <c r="F106" s="16">
        <v>23165878</v>
      </c>
      <c r="G106" s="17">
        <v>40633</v>
      </c>
      <c r="H106" t="s">
        <v>681</v>
      </c>
    </row>
    <row r="107" spans="1:8" ht="14.25">
      <c r="A107">
        <v>52</v>
      </c>
      <c r="B107" t="s">
        <v>384</v>
      </c>
      <c r="C107" t="s">
        <v>1082</v>
      </c>
      <c r="D107">
        <f t="shared" si="1"/>
        <v>52</v>
      </c>
      <c r="E107" s="16">
        <v>22268384</v>
      </c>
      <c r="F107">
        <v>23370700</v>
      </c>
      <c r="G107" s="17">
        <v>41430</v>
      </c>
      <c r="H107" t="s">
        <v>682</v>
      </c>
    </row>
    <row r="108" spans="2:4" ht="14.25">
      <c r="B108" t="s">
        <v>852</v>
      </c>
      <c r="D108">
        <f t="shared" si="1"/>
        <v>0</v>
      </c>
    </row>
    <row r="109" spans="2:4" ht="14.25">
      <c r="B109" t="s">
        <v>853</v>
      </c>
      <c r="D109">
        <f t="shared" si="1"/>
        <v>0</v>
      </c>
    </row>
    <row r="110" spans="2:4" ht="14.25">
      <c r="B110" t="s">
        <v>854</v>
      </c>
      <c r="D110">
        <f t="shared" si="1"/>
        <v>0</v>
      </c>
    </row>
    <row r="111" spans="2:4" ht="14.25">
      <c r="B111" t="s">
        <v>855</v>
      </c>
      <c r="D111">
        <f t="shared" si="1"/>
        <v>0</v>
      </c>
    </row>
    <row r="112" spans="1:8" ht="14.25">
      <c r="A112">
        <v>53</v>
      </c>
      <c r="B112" t="s">
        <v>464</v>
      </c>
      <c r="D112">
        <f t="shared" si="1"/>
        <v>53</v>
      </c>
      <c r="E112" s="16">
        <v>21486371</v>
      </c>
      <c r="F112" s="16">
        <v>21469959</v>
      </c>
      <c r="G112" s="17">
        <v>39995</v>
      </c>
      <c r="H112" t="s">
        <v>683</v>
      </c>
    </row>
    <row r="113" spans="1:8" ht="14.25">
      <c r="A113">
        <v>54</v>
      </c>
      <c r="B113" t="s">
        <v>465</v>
      </c>
      <c r="D113">
        <f t="shared" si="1"/>
        <v>54</v>
      </c>
      <c r="E113" s="16">
        <v>20859949</v>
      </c>
      <c r="F113" s="16">
        <v>20653000</v>
      </c>
      <c r="G113" s="17">
        <v>40360</v>
      </c>
      <c r="H113" t="s">
        <v>684</v>
      </c>
    </row>
    <row r="114" spans="1:8" ht="14.25">
      <c r="A114">
        <v>55</v>
      </c>
      <c r="B114" t="s">
        <v>526</v>
      </c>
      <c r="D114">
        <f t="shared" si="1"/>
        <v>55</v>
      </c>
      <c r="E114" s="16">
        <v>20713819</v>
      </c>
      <c r="F114" s="16">
        <v>18866000</v>
      </c>
      <c r="G114">
        <v>2008</v>
      </c>
      <c r="H114" t="s">
        <v>685</v>
      </c>
    </row>
    <row r="115" spans="1:8" ht="14.25">
      <c r="A115">
        <v>56</v>
      </c>
      <c r="B115" t="s">
        <v>445</v>
      </c>
      <c r="D115">
        <f t="shared" si="1"/>
        <v>56</v>
      </c>
      <c r="E115" s="16">
        <v>20410606</v>
      </c>
      <c r="F115">
        <v>22085000</v>
      </c>
      <c r="G115" s="17">
        <v>41430</v>
      </c>
      <c r="H115" t="s">
        <v>686</v>
      </c>
    </row>
    <row r="116" spans="1:8" ht="14.25">
      <c r="A116">
        <v>57</v>
      </c>
      <c r="B116" t="s">
        <v>549</v>
      </c>
      <c r="D116">
        <f t="shared" si="1"/>
        <v>57</v>
      </c>
      <c r="E116" s="16">
        <v>19737800</v>
      </c>
      <c r="F116" s="16">
        <v>21395000</v>
      </c>
      <c r="G116" s="17">
        <v>40178</v>
      </c>
      <c r="H116" t="s">
        <v>687</v>
      </c>
    </row>
    <row r="117" spans="1:8" ht="14.25">
      <c r="A117">
        <v>58</v>
      </c>
      <c r="B117" t="s">
        <v>546</v>
      </c>
      <c r="D117">
        <f t="shared" si="1"/>
        <v>58</v>
      </c>
      <c r="E117" s="16">
        <v>19598889</v>
      </c>
      <c r="F117" s="16">
        <v>19406100</v>
      </c>
      <c r="G117" s="17">
        <v>40179</v>
      </c>
      <c r="H117" t="s">
        <v>688</v>
      </c>
    </row>
    <row r="118" spans="1:5" ht="14.25">
      <c r="A118">
        <v>59</v>
      </c>
      <c r="B118" t="s">
        <v>559</v>
      </c>
      <c r="D118">
        <f t="shared" si="1"/>
        <v>59</v>
      </c>
      <c r="E118" s="16">
        <v>19081912</v>
      </c>
    </row>
    <row r="119" spans="1:8" ht="14.25">
      <c r="A119">
        <v>60</v>
      </c>
      <c r="B119" t="s">
        <v>412</v>
      </c>
      <c r="D119">
        <f t="shared" si="1"/>
        <v>60</v>
      </c>
      <c r="E119" s="16">
        <v>17113688</v>
      </c>
      <c r="F119" s="16">
        <v>17094270</v>
      </c>
      <c r="G119" s="17">
        <v>40359</v>
      </c>
      <c r="H119" t="s">
        <v>689</v>
      </c>
    </row>
    <row r="120" spans="1:8" ht="14.25">
      <c r="A120">
        <v>61</v>
      </c>
      <c r="B120" t="s">
        <v>395</v>
      </c>
      <c r="C120" t="s">
        <v>1082</v>
      </c>
      <c r="D120">
        <f t="shared" si="1"/>
        <v>61</v>
      </c>
      <c r="E120" s="16">
        <v>16921165</v>
      </c>
      <c r="F120">
        <v>17144300</v>
      </c>
      <c r="G120" s="17">
        <v>41430</v>
      </c>
      <c r="H120" t="s">
        <v>690</v>
      </c>
    </row>
    <row r="121" spans="2:4" ht="14.25">
      <c r="B121" t="s">
        <v>856</v>
      </c>
      <c r="D121">
        <f t="shared" si="1"/>
        <v>0</v>
      </c>
    </row>
    <row r="122" spans="2:4" ht="14.25">
      <c r="B122" t="s">
        <v>857</v>
      </c>
      <c r="D122">
        <f t="shared" si="1"/>
        <v>0</v>
      </c>
    </row>
    <row r="123" spans="2:4" ht="14.25">
      <c r="B123" t="s">
        <v>858</v>
      </c>
      <c r="D123">
        <f t="shared" si="1"/>
        <v>0</v>
      </c>
    </row>
    <row r="124" spans="2:4" ht="14.25">
      <c r="B124" t="s">
        <v>859</v>
      </c>
      <c r="D124">
        <f t="shared" si="1"/>
        <v>0</v>
      </c>
    </row>
    <row r="125" spans="2:4" ht="14.25">
      <c r="B125" t="s">
        <v>691</v>
      </c>
      <c r="D125">
        <f t="shared" si="1"/>
        <v>0</v>
      </c>
    </row>
    <row r="126" spans="2:4" ht="14.25">
      <c r="B126" t="s">
        <v>692</v>
      </c>
      <c r="D126">
        <f t="shared" si="1"/>
        <v>0</v>
      </c>
    </row>
    <row r="127" spans="1:8" ht="14.25">
      <c r="A127">
        <v>62</v>
      </c>
      <c r="B127" t="s">
        <v>541</v>
      </c>
      <c r="D127">
        <f t="shared" si="1"/>
        <v>62</v>
      </c>
      <c r="E127" s="16">
        <v>16468714</v>
      </c>
      <c r="F127" s="16">
        <v>15730977</v>
      </c>
      <c r="G127" s="17">
        <v>40360</v>
      </c>
      <c r="H127" t="s">
        <v>693</v>
      </c>
    </row>
    <row r="128" spans="1:8" ht="14.25">
      <c r="A128">
        <v>63</v>
      </c>
      <c r="B128" t="s">
        <v>500</v>
      </c>
      <c r="D128">
        <f t="shared" si="1"/>
        <v>63</v>
      </c>
      <c r="E128" s="16">
        <v>16026367</v>
      </c>
      <c r="F128" s="16">
        <v>16473000</v>
      </c>
      <c r="G128" s="17">
        <v>40603</v>
      </c>
      <c r="H128" t="s">
        <v>694</v>
      </c>
    </row>
    <row r="129" spans="1:8" ht="14.25">
      <c r="A129">
        <v>64</v>
      </c>
      <c r="B129" t="s">
        <v>531</v>
      </c>
      <c r="D129">
        <f t="shared" si="1"/>
        <v>64</v>
      </c>
      <c r="E129" s="16">
        <v>15511953</v>
      </c>
      <c r="F129" s="16">
        <v>15730754</v>
      </c>
      <c r="G129">
        <v>2011</v>
      </c>
      <c r="H129" t="s">
        <v>695</v>
      </c>
    </row>
    <row r="130" spans="1:8" ht="14.25">
      <c r="A130">
        <v>65</v>
      </c>
      <c r="B130" t="s">
        <v>537</v>
      </c>
      <c r="D130">
        <f t="shared" si="1"/>
        <v>65</v>
      </c>
      <c r="E130" s="16">
        <v>15369809</v>
      </c>
      <c r="F130" s="16">
        <v>14517176</v>
      </c>
      <c r="G130" s="17">
        <v>39904</v>
      </c>
      <c r="H130" t="s">
        <v>696</v>
      </c>
    </row>
    <row r="131" spans="1:8" ht="14.25">
      <c r="A131">
        <v>66</v>
      </c>
      <c r="B131" t="s">
        <v>437</v>
      </c>
      <c r="D131">
        <f t="shared" si="1"/>
        <v>66</v>
      </c>
      <c r="E131" s="16">
        <v>15007343</v>
      </c>
      <c r="F131" s="16">
        <v>14306876</v>
      </c>
      <c r="G131" s="17">
        <v>40510</v>
      </c>
      <c r="H131" t="s">
        <v>697</v>
      </c>
    </row>
    <row r="132" spans="1:8" ht="14.25">
      <c r="A132">
        <v>67</v>
      </c>
      <c r="B132" t="s">
        <v>550</v>
      </c>
      <c r="D132">
        <f t="shared" si="1"/>
        <v>67</v>
      </c>
      <c r="E132" s="16">
        <v>14900841</v>
      </c>
      <c r="F132" s="16">
        <v>13077160</v>
      </c>
      <c r="G132" s="20" t="s">
        <v>811</v>
      </c>
      <c r="H132" t="s">
        <v>698</v>
      </c>
    </row>
    <row r="133" spans="1:11" ht="14.25">
      <c r="A133">
        <v>68</v>
      </c>
      <c r="B133" t="s">
        <v>486</v>
      </c>
      <c r="D133">
        <f t="shared" si="1"/>
        <v>68</v>
      </c>
      <c r="E133" s="16">
        <v>14388929</v>
      </c>
      <c r="F133" s="16">
        <v>14361666</v>
      </c>
      <c r="G133" s="17">
        <v>40360</v>
      </c>
      <c r="H133" t="s">
        <v>699</v>
      </c>
      <c r="J133">
        <f aca="true" t="shared" si="2" ref="J133:J193">LEN(B133)</f>
        <v>10</v>
      </c>
      <c r="K133" t="str">
        <f aca="true" t="shared" si="3" ref="K133:K193">LEFT(B133,J133/2)</f>
        <v>Guate</v>
      </c>
    </row>
    <row r="134" spans="1:11" ht="14.25">
      <c r="A134">
        <v>69</v>
      </c>
      <c r="B134" t="s">
        <v>523</v>
      </c>
      <c r="D134">
        <f t="shared" si="1"/>
        <v>69</v>
      </c>
      <c r="E134" s="16">
        <v>14138255</v>
      </c>
      <c r="F134" s="16">
        <v>13395682</v>
      </c>
      <c r="G134" s="17">
        <v>39510</v>
      </c>
      <c r="H134" t="s">
        <v>700</v>
      </c>
      <c r="J134">
        <f t="shared" si="2"/>
        <v>9</v>
      </c>
      <c r="K134" t="str">
        <f t="shared" si="3"/>
        <v>Camb</v>
      </c>
    </row>
    <row r="135" spans="1:11" ht="14.25">
      <c r="A135">
        <v>70</v>
      </c>
      <c r="B135" t="s">
        <v>562</v>
      </c>
      <c r="D135">
        <f t="shared" si="1"/>
        <v>70</v>
      </c>
      <c r="E135" s="16">
        <v>13088570</v>
      </c>
      <c r="F135" s="16">
        <v>13046508</v>
      </c>
      <c r="G135" s="17">
        <v>40467</v>
      </c>
      <c r="H135" t="s">
        <v>701</v>
      </c>
      <c r="J135">
        <f t="shared" si="2"/>
        <v>7</v>
      </c>
      <c r="K135" t="str">
        <f t="shared" si="3"/>
        <v>Zam</v>
      </c>
    </row>
    <row r="136" spans="1:11" ht="14.25">
      <c r="A136">
        <v>71</v>
      </c>
      <c r="B136" t="s">
        <v>558</v>
      </c>
      <c r="D136">
        <f t="shared" si="1"/>
        <v>71</v>
      </c>
      <c r="E136" s="16">
        <v>12571454</v>
      </c>
      <c r="J136">
        <f t="shared" si="2"/>
        <v>9</v>
      </c>
      <c r="K136" t="str">
        <f t="shared" si="3"/>
        <v>Zimb</v>
      </c>
    </row>
    <row r="137" spans="1:11" ht="14.25">
      <c r="A137">
        <v>72</v>
      </c>
      <c r="B137" t="s">
        <v>518</v>
      </c>
      <c r="D137">
        <f t="shared" si="1"/>
        <v>72</v>
      </c>
      <c r="E137" s="16">
        <v>12433728</v>
      </c>
      <c r="F137" s="16">
        <v>12171265</v>
      </c>
      <c r="G137">
        <v>2009</v>
      </c>
      <c r="H137" t="s">
        <v>702</v>
      </c>
      <c r="J137">
        <f t="shared" si="2"/>
        <v>8</v>
      </c>
      <c r="K137" t="str">
        <f t="shared" si="3"/>
        <v>Sene</v>
      </c>
    </row>
    <row r="138" spans="1:11" ht="14.25">
      <c r="A138">
        <v>73</v>
      </c>
      <c r="B138" t="s">
        <v>397</v>
      </c>
      <c r="D138">
        <f t="shared" si="1"/>
        <v>73</v>
      </c>
      <c r="E138" s="16">
        <v>11359346</v>
      </c>
      <c r="F138" s="16">
        <v>11282751</v>
      </c>
      <c r="G138" s="17">
        <v>39995</v>
      </c>
      <c r="H138" t="s">
        <v>703</v>
      </c>
      <c r="J138">
        <f t="shared" si="2"/>
        <v>7</v>
      </c>
      <c r="K138" t="str">
        <f t="shared" si="3"/>
        <v>Gre</v>
      </c>
    </row>
    <row r="139" spans="1:11" ht="14.25">
      <c r="A139">
        <v>74</v>
      </c>
      <c r="B139" t="s">
        <v>414</v>
      </c>
      <c r="D139">
        <f t="shared" si="1"/>
        <v>74</v>
      </c>
      <c r="E139" s="16">
        <v>11257979</v>
      </c>
      <c r="F139" s="16">
        <v>11241161</v>
      </c>
      <c r="G139" s="17">
        <v>40543</v>
      </c>
      <c r="H139" t="s">
        <v>704</v>
      </c>
      <c r="J139">
        <f t="shared" si="2"/>
        <v>5</v>
      </c>
      <c r="K139" t="str">
        <f t="shared" si="3"/>
        <v>Cu</v>
      </c>
    </row>
    <row r="140" spans="1:11" ht="14.25">
      <c r="A140">
        <v>75</v>
      </c>
      <c r="B140" t="s">
        <v>545</v>
      </c>
      <c r="D140">
        <f aca="true" t="shared" si="4" ref="D140:D203">A140</f>
        <v>75</v>
      </c>
      <c r="E140" s="16">
        <v>11227208</v>
      </c>
      <c r="F140" s="16">
        <v>11274106</v>
      </c>
      <c r="G140" s="17">
        <v>39953</v>
      </c>
      <c r="H140" t="s">
        <v>705</v>
      </c>
      <c r="J140">
        <f t="shared" si="2"/>
        <v>5</v>
      </c>
      <c r="K140" t="str">
        <f t="shared" si="3"/>
        <v>Ci</v>
      </c>
    </row>
    <row r="141" spans="1:11" ht="14.25">
      <c r="A141">
        <v>76</v>
      </c>
      <c r="B141" t="s">
        <v>398</v>
      </c>
      <c r="D141">
        <f t="shared" si="4"/>
        <v>76</v>
      </c>
      <c r="E141" s="16">
        <v>10712066</v>
      </c>
      <c r="F141" s="16">
        <v>10827000</v>
      </c>
      <c r="G141" s="17">
        <v>40179</v>
      </c>
      <c r="H141" t="s">
        <v>623</v>
      </c>
      <c r="J141">
        <f t="shared" si="2"/>
        <v>7</v>
      </c>
      <c r="K141" t="str">
        <f t="shared" si="3"/>
        <v>Bel</v>
      </c>
    </row>
    <row r="142" spans="1:11" ht="14.25">
      <c r="A142">
        <v>77</v>
      </c>
      <c r="B142" t="s">
        <v>415</v>
      </c>
      <c r="D142">
        <f t="shared" si="4"/>
        <v>77</v>
      </c>
      <c r="E142" s="16">
        <v>10675572</v>
      </c>
      <c r="F142" s="16">
        <v>10637713</v>
      </c>
      <c r="G142" s="17">
        <v>40178</v>
      </c>
      <c r="H142" t="s">
        <v>706</v>
      </c>
      <c r="J142">
        <f t="shared" si="2"/>
        <v>11</v>
      </c>
      <c r="K142" t="str">
        <f t="shared" si="3"/>
        <v>Porto</v>
      </c>
    </row>
    <row r="143" spans="1:11" ht="14.25">
      <c r="A143">
        <v>78</v>
      </c>
      <c r="B143" t="s">
        <v>554</v>
      </c>
      <c r="D143">
        <f t="shared" si="4"/>
        <v>78</v>
      </c>
      <c r="E143" s="16">
        <v>10624005</v>
      </c>
      <c r="F143" s="16">
        <v>10412820</v>
      </c>
      <c r="G143" s="17">
        <v>40360</v>
      </c>
      <c r="H143" t="s">
        <v>707</v>
      </c>
      <c r="J143">
        <f t="shared" si="2"/>
        <v>7</v>
      </c>
      <c r="K143" t="str">
        <f t="shared" si="3"/>
        <v>Rua</v>
      </c>
    </row>
    <row r="144" spans="1:11" ht="14.25">
      <c r="A144">
        <v>79</v>
      </c>
      <c r="B144" t="s">
        <v>420</v>
      </c>
      <c r="D144">
        <f t="shared" si="4"/>
        <v>79</v>
      </c>
      <c r="E144" s="16">
        <v>10492960</v>
      </c>
      <c r="F144" s="16">
        <v>10532770</v>
      </c>
      <c r="G144" s="17">
        <v>40543</v>
      </c>
      <c r="H144" t="s">
        <v>708</v>
      </c>
      <c r="J144">
        <f t="shared" si="2"/>
        <v>10</v>
      </c>
      <c r="K144" t="str">
        <f t="shared" si="3"/>
        <v>Rep. </v>
      </c>
    </row>
    <row r="145" spans="1:11" ht="14.25">
      <c r="A145">
        <v>80</v>
      </c>
      <c r="B145" t="s">
        <v>585</v>
      </c>
      <c r="D145">
        <f t="shared" si="4"/>
        <v>80</v>
      </c>
      <c r="E145" s="16">
        <v>10480934</v>
      </c>
      <c r="F145" s="16">
        <v>10549100</v>
      </c>
      <c r="G145" s="17">
        <v>40360</v>
      </c>
      <c r="H145" t="s">
        <v>709</v>
      </c>
      <c r="J145">
        <f t="shared" si="2"/>
        <v>8</v>
      </c>
      <c r="K145" t="str">
        <f t="shared" si="3"/>
        <v>Tuni</v>
      </c>
    </row>
    <row r="146" spans="1:11" ht="14.25">
      <c r="A146">
        <v>81</v>
      </c>
      <c r="B146" t="s">
        <v>521</v>
      </c>
      <c r="D146">
        <f t="shared" si="4"/>
        <v>81</v>
      </c>
      <c r="E146" s="16">
        <v>9993247</v>
      </c>
      <c r="F146" s="16">
        <v>10085214</v>
      </c>
      <c r="G146" s="17">
        <v>40360</v>
      </c>
      <c r="H146" t="s">
        <v>710</v>
      </c>
      <c r="J146">
        <f t="shared" si="2"/>
        <v>6</v>
      </c>
      <c r="K146" t="str">
        <f t="shared" si="3"/>
        <v>Hai</v>
      </c>
    </row>
    <row r="147" spans="1:11" ht="14.25">
      <c r="A147">
        <v>82</v>
      </c>
      <c r="B147" t="s">
        <v>454</v>
      </c>
      <c r="D147">
        <f t="shared" si="4"/>
        <v>82</v>
      </c>
      <c r="E147" s="16">
        <v>9983645</v>
      </c>
      <c r="F147" s="16">
        <v>9986000</v>
      </c>
      <c r="G147" s="17">
        <v>40544</v>
      </c>
      <c r="H147" t="s">
        <v>711</v>
      </c>
      <c r="J147">
        <f t="shared" si="2"/>
        <v>9</v>
      </c>
      <c r="K147" t="str">
        <f t="shared" si="3"/>
        <v>Ungh</v>
      </c>
    </row>
    <row r="148" spans="1:11" ht="14.25">
      <c r="A148">
        <v>83</v>
      </c>
      <c r="B148" t="s">
        <v>534</v>
      </c>
      <c r="D148">
        <f t="shared" si="4"/>
        <v>83</v>
      </c>
      <c r="E148" s="16">
        <v>9981590</v>
      </c>
      <c r="F148" s="16">
        <v>10217591</v>
      </c>
      <c r="G148">
        <v>2009</v>
      </c>
      <c r="H148" t="s">
        <v>712</v>
      </c>
      <c r="J148">
        <f t="shared" si="2"/>
        <v>7</v>
      </c>
      <c r="K148" t="str">
        <f t="shared" si="3"/>
        <v>Gui</v>
      </c>
    </row>
    <row r="149" spans="1:11" ht="14.25">
      <c r="A149">
        <v>84</v>
      </c>
      <c r="B149" t="s">
        <v>507</v>
      </c>
      <c r="D149">
        <f t="shared" si="4"/>
        <v>84</v>
      </c>
      <c r="E149" s="16">
        <v>9929849</v>
      </c>
      <c r="F149" s="16">
        <v>10426154</v>
      </c>
      <c r="G149">
        <v>2010</v>
      </c>
      <c r="H149" t="s">
        <v>713</v>
      </c>
      <c r="J149">
        <f t="shared" si="2"/>
        <v>8</v>
      </c>
      <c r="K149" t="str">
        <f t="shared" si="3"/>
        <v>Boli</v>
      </c>
    </row>
    <row r="150" spans="1:11" ht="14.25">
      <c r="A150">
        <v>85</v>
      </c>
      <c r="B150" t="s">
        <v>467</v>
      </c>
      <c r="D150">
        <f t="shared" si="4"/>
        <v>85</v>
      </c>
      <c r="E150" s="16">
        <v>9927320</v>
      </c>
      <c r="F150" s="16">
        <v>9378818</v>
      </c>
      <c r="G150" s="17">
        <v>40513</v>
      </c>
      <c r="H150" t="s">
        <v>714</v>
      </c>
      <c r="J150">
        <f t="shared" si="2"/>
        <v>16</v>
      </c>
      <c r="K150" t="str">
        <f t="shared" si="3"/>
        <v>Rep. Dom</v>
      </c>
    </row>
    <row r="151" spans="1:11" ht="14.25">
      <c r="A151">
        <v>86</v>
      </c>
      <c r="B151" t="s">
        <v>447</v>
      </c>
      <c r="D151">
        <f t="shared" si="4"/>
        <v>86</v>
      </c>
      <c r="E151" s="16">
        <v>9856222</v>
      </c>
      <c r="J151">
        <f t="shared" si="2"/>
        <v>7</v>
      </c>
      <c r="K151" t="str">
        <f t="shared" si="3"/>
        <v>Ser</v>
      </c>
    </row>
    <row r="152" spans="2:11" ht="14.25">
      <c r="B152" t="s">
        <v>860</v>
      </c>
      <c r="D152">
        <f t="shared" si="4"/>
        <v>0</v>
      </c>
      <c r="F152" s="16">
        <v>7306677</v>
      </c>
      <c r="G152" s="17">
        <v>39495</v>
      </c>
      <c r="H152" t="s">
        <v>715</v>
      </c>
      <c r="J152">
        <f t="shared" si="2"/>
        <v>22</v>
      </c>
      <c r="K152" t="str">
        <f t="shared" si="3"/>
        <v>• Serbia: 8</v>
      </c>
    </row>
    <row r="153" spans="2:11" ht="14.25">
      <c r="B153" t="s">
        <v>861</v>
      </c>
      <c r="D153">
        <f t="shared" si="4"/>
        <v>0</v>
      </c>
      <c r="F153" s="16">
        <v>2126708</v>
      </c>
      <c r="G153" s="17">
        <v>40179</v>
      </c>
      <c r="H153" t="s">
        <v>716</v>
      </c>
      <c r="J153">
        <f t="shared" si="2"/>
        <v>23</v>
      </c>
      <c r="K153" t="str">
        <f t="shared" si="3"/>
        <v>• Kosovo: 1</v>
      </c>
    </row>
    <row r="154" spans="1:11" ht="14.25">
      <c r="A154">
        <v>87</v>
      </c>
      <c r="B154" t="s">
        <v>491</v>
      </c>
      <c r="D154">
        <f t="shared" si="4"/>
        <v>87</v>
      </c>
      <c r="E154" s="16">
        <v>9595421</v>
      </c>
      <c r="F154" s="16">
        <v>9476600</v>
      </c>
      <c r="G154" s="17">
        <v>40603</v>
      </c>
      <c r="H154" t="s">
        <v>717</v>
      </c>
      <c r="J154">
        <f t="shared" si="2"/>
        <v>12</v>
      </c>
      <c r="K154" t="str">
        <f t="shared" si="3"/>
        <v>Bielor</v>
      </c>
    </row>
    <row r="155" spans="1:11" ht="14.25">
      <c r="A155">
        <v>88</v>
      </c>
      <c r="B155" t="s">
        <v>385</v>
      </c>
      <c r="D155">
        <f t="shared" si="4"/>
        <v>88</v>
      </c>
      <c r="E155" s="16">
        <v>9379687</v>
      </c>
      <c r="F155" s="16">
        <v>9418732</v>
      </c>
      <c r="G155" s="17">
        <v>40574</v>
      </c>
      <c r="H155" t="s">
        <v>718</v>
      </c>
      <c r="J155">
        <f t="shared" si="2"/>
        <v>7</v>
      </c>
      <c r="K155" t="str">
        <f t="shared" si="3"/>
        <v>Sve</v>
      </c>
    </row>
    <row r="156" spans="1:11" ht="14.25">
      <c r="A156">
        <v>89</v>
      </c>
      <c r="B156" t="s">
        <v>551</v>
      </c>
      <c r="D156">
        <f t="shared" si="4"/>
        <v>89</v>
      </c>
      <c r="E156" s="16">
        <v>9330872</v>
      </c>
      <c r="J156">
        <f t="shared" si="2"/>
        <v>8</v>
      </c>
      <c r="K156" t="str">
        <f t="shared" si="3"/>
        <v>Soma</v>
      </c>
    </row>
    <row r="157" spans="1:11" ht="14.25">
      <c r="A157">
        <v>90</v>
      </c>
      <c r="B157" t="s">
        <v>498</v>
      </c>
      <c r="D157">
        <f t="shared" si="4"/>
        <v>90</v>
      </c>
      <c r="E157" s="16">
        <v>9187783</v>
      </c>
      <c r="F157" s="16">
        <v>8997400</v>
      </c>
      <c r="G157" s="17">
        <v>40179</v>
      </c>
      <c r="H157" t="s">
        <v>719</v>
      </c>
      <c r="J157">
        <f t="shared" si="2"/>
        <v>12</v>
      </c>
      <c r="K157" t="str">
        <f t="shared" si="3"/>
        <v>Azerba</v>
      </c>
    </row>
    <row r="158" spans="1:11" ht="14.25">
      <c r="A158">
        <v>91</v>
      </c>
      <c r="B158" t="s">
        <v>533</v>
      </c>
      <c r="D158">
        <f t="shared" si="4"/>
        <v>91</v>
      </c>
      <c r="E158" s="16">
        <v>8849892</v>
      </c>
      <c r="F158" s="16">
        <v>8778646</v>
      </c>
      <c r="G158">
        <v>2010</v>
      </c>
      <c r="H158" t="s">
        <v>720</v>
      </c>
      <c r="J158">
        <f t="shared" si="2"/>
        <v>6</v>
      </c>
      <c r="K158" t="str">
        <f t="shared" si="3"/>
        <v>Ben</v>
      </c>
    </row>
    <row r="159" spans="1:11" ht="14.25">
      <c r="A159">
        <v>92</v>
      </c>
      <c r="B159" t="s">
        <v>394</v>
      </c>
      <c r="D159">
        <f t="shared" si="4"/>
        <v>92</v>
      </c>
      <c r="E159" s="16">
        <v>8393644</v>
      </c>
      <c r="F159" s="16">
        <v>8416982</v>
      </c>
      <c r="G159">
        <v>2011</v>
      </c>
      <c r="H159" t="s">
        <v>721</v>
      </c>
      <c r="J159">
        <f t="shared" si="2"/>
        <v>8</v>
      </c>
      <c r="K159" t="str">
        <f t="shared" si="3"/>
        <v>Aust</v>
      </c>
    </row>
    <row r="160" spans="1:11" ht="14.25">
      <c r="A160">
        <v>93</v>
      </c>
      <c r="B160" t="s">
        <v>547</v>
      </c>
      <c r="D160">
        <f t="shared" si="4"/>
        <v>93</v>
      </c>
      <c r="E160" s="16">
        <v>8382849</v>
      </c>
      <c r="J160">
        <f t="shared" si="2"/>
        <v>8</v>
      </c>
      <c r="K160" t="str">
        <f t="shared" si="3"/>
        <v>Buru</v>
      </c>
    </row>
    <row r="161" spans="1:11" ht="14.25">
      <c r="A161">
        <v>94</v>
      </c>
      <c r="B161" t="s">
        <v>383</v>
      </c>
      <c r="D161">
        <f t="shared" si="4"/>
        <v>94</v>
      </c>
      <c r="E161" s="16">
        <v>7664318</v>
      </c>
      <c r="F161" s="16">
        <v>7856600</v>
      </c>
      <c r="G161" s="17">
        <v>40543</v>
      </c>
      <c r="H161" t="s">
        <v>722</v>
      </c>
      <c r="J161">
        <f t="shared" si="2"/>
        <v>9</v>
      </c>
      <c r="K161" t="str">
        <f t="shared" si="3"/>
        <v>Sviz</v>
      </c>
    </row>
    <row r="162" spans="1:11" ht="14.25">
      <c r="A162">
        <v>95</v>
      </c>
      <c r="B162" t="s">
        <v>488</v>
      </c>
      <c r="D162">
        <f t="shared" si="4"/>
        <v>95</v>
      </c>
      <c r="E162" s="16">
        <v>7600524</v>
      </c>
      <c r="F162" s="16">
        <v>8215313</v>
      </c>
      <c r="G162">
        <v>2011</v>
      </c>
      <c r="H162" t="s">
        <v>723</v>
      </c>
      <c r="J162">
        <f t="shared" si="2"/>
        <v>9</v>
      </c>
      <c r="K162" t="str">
        <f t="shared" si="3"/>
        <v>Hond</v>
      </c>
    </row>
    <row r="163" spans="1:11" ht="14.25">
      <c r="A163">
        <v>96</v>
      </c>
      <c r="B163" t="s">
        <v>410</v>
      </c>
      <c r="D163">
        <f t="shared" si="4"/>
        <v>96</v>
      </c>
      <c r="E163" s="16">
        <v>7511690</v>
      </c>
      <c r="F163" s="16">
        <v>8264070</v>
      </c>
      <c r="G163">
        <v>2010</v>
      </c>
      <c r="H163" t="s">
        <v>724</v>
      </c>
      <c r="J163">
        <f t="shared" si="2"/>
        <v>20</v>
      </c>
      <c r="K163" t="str">
        <f t="shared" si="3"/>
        <v>Emirati Ar</v>
      </c>
    </row>
    <row r="164" spans="1:11" ht="14.25">
      <c r="A164">
        <v>97</v>
      </c>
      <c r="B164" t="s">
        <v>456</v>
      </c>
      <c r="D164">
        <f t="shared" si="4"/>
        <v>97</v>
      </c>
      <c r="E164" s="16">
        <v>7494332</v>
      </c>
      <c r="F164" s="16">
        <v>7351234</v>
      </c>
      <c r="G164" s="17">
        <v>40575</v>
      </c>
      <c r="H164" t="s">
        <v>725</v>
      </c>
      <c r="J164">
        <f t="shared" si="2"/>
        <v>9</v>
      </c>
      <c r="K164" t="str">
        <f t="shared" si="3"/>
        <v>Bulg</v>
      </c>
    </row>
    <row r="165" spans="1:11" ht="14.25">
      <c r="A165">
        <v>98</v>
      </c>
      <c r="B165" t="s">
        <v>386</v>
      </c>
      <c r="D165">
        <f t="shared" si="4"/>
        <v>98</v>
      </c>
      <c r="E165" s="16">
        <v>7418400</v>
      </c>
      <c r="F165" s="16">
        <v>7718600</v>
      </c>
      <c r="G165" s="17">
        <v>40602</v>
      </c>
      <c r="H165" t="s">
        <v>726</v>
      </c>
      <c r="J165">
        <f t="shared" si="2"/>
        <v>8</v>
      </c>
      <c r="K165" t="str">
        <f t="shared" si="3"/>
        <v>Isra</v>
      </c>
    </row>
    <row r="166" spans="1:11" ht="14.25">
      <c r="A166" t="s">
        <v>617</v>
      </c>
      <c r="B166" t="s">
        <v>862</v>
      </c>
      <c r="D166" t="str">
        <f t="shared" si="4"/>
        <v>- </v>
      </c>
      <c r="J166">
        <f t="shared" si="2"/>
        <v>9</v>
      </c>
      <c r="K166" t="str">
        <f t="shared" si="3"/>
        <v>Pale</v>
      </c>
    </row>
    <row r="167" spans="2:11" ht="14.25">
      <c r="B167" t="s">
        <v>727</v>
      </c>
      <c r="D167">
        <f t="shared" si="4"/>
        <v>0</v>
      </c>
      <c r="J167">
        <f t="shared" si="2"/>
        <v>25</v>
      </c>
      <c r="K167" t="str">
        <f t="shared" si="3"/>
        <v>• Cisgiordan</v>
      </c>
    </row>
    <row r="168" spans="2:11" ht="14.25">
      <c r="B168" t="s">
        <v>728</v>
      </c>
      <c r="D168">
        <f t="shared" si="4"/>
        <v>0</v>
      </c>
      <c r="E168" s="16">
        <v>4039192</v>
      </c>
      <c r="F168" s="16">
        <v>3935249</v>
      </c>
      <c r="G168">
        <v>2009</v>
      </c>
      <c r="H168" t="s">
        <v>729</v>
      </c>
      <c r="J168">
        <f t="shared" si="2"/>
        <v>30</v>
      </c>
      <c r="K168" t="str">
        <f t="shared" si="3"/>
        <v>• Striscia di G</v>
      </c>
    </row>
    <row r="169" spans="1:11" ht="14.25">
      <c r="A169">
        <v>99</v>
      </c>
      <c r="B169" t="s">
        <v>503</v>
      </c>
      <c r="D169">
        <f t="shared" si="4"/>
        <v>99</v>
      </c>
      <c r="E169" s="16">
        <v>6878637</v>
      </c>
      <c r="F169" s="16">
        <v>7373800</v>
      </c>
      <c r="G169" s="17">
        <v>39813</v>
      </c>
      <c r="H169" t="s">
        <v>730</v>
      </c>
      <c r="J169">
        <f t="shared" si="2"/>
        <v>11</v>
      </c>
      <c r="K169" t="str">
        <f t="shared" si="3"/>
        <v>Tagik</v>
      </c>
    </row>
    <row r="170" spans="1:11" ht="14.25">
      <c r="A170">
        <v>100</v>
      </c>
      <c r="B170" t="s">
        <v>530</v>
      </c>
      <c r="D170">
        <f t="shared" si="4"/>
        <v>100</v>
      </c>
      <c r="E170" s="16">
        <v>6858266</v>
      </c>
      <c r="J170">
        <f t="shared" si="2"/>
        <v>19</v>
      </c>
      <c r="K170" t="str">
        <f t="shared" si="3"/>
        <v>Papua Nuo</v>
      </c>
    </row>
    <row r="171" spans="1:11" ht="14.25">
      <c r="A171">
        <v>101</v>
      </c>
      <c r="B171" t="s">
        <v>472</v>
      </c>
      <c r="D171">
        <f t="shared" si="4"/>
        <v>101</v>
      </c>
      <c r="E171" s="16">
        <v>6454548</v>
      </c>
      <c r="F171" s="16">
        <v>6273103</v>
      </c>
      <c r="G171">
        <v>2009</v>
      </c>
      <c r="H171" t="s">
        <v>731</v>
      </c>
      <c r="J171">
        <f t="shared" si="2"/>
        <v>9</v>
      </c>
      <c r="K171" t="str">
        <f t="shared" si="3"/>
        <v>Para</v>
      </c>
    </row>
    <row r="172" spans="1:11" ht="14.25">
      <c r="A172">
        <v>102</v>
      </c>
      <c r="B172" t="s">
        <v>448</v>
      </c>
      <c r="D172">
        <f t="shared" si="4"/>
        <v>102</v>
      </c>
      <c r="E172" s="16">
        <v>6355112</v>
      </c>
      <c r="J172">
        <f t="shared" si="2"/>
        <v>6</v>
      </c>
      <c r="K172" t="str">
        <f t="shared" si="3"/>
        <v>Lib</v>
      </c>
    </row>
    <row r="173" spans="1:11" ht="14.25">
      <c r="A173">
        <v>103</v>
      </c>
      <c r="B173" t="s">
        <v>512</v>
      </c>
      <c r="D173">
        <f t="shared" si="4"/>
        <v>103</v>
      </c>
      <c r="E173" s="16">
        <v>6200894</v>
      </c>
      <c r="F173" s="16">
        <v>6348800</v>
      </c>
      <c r="G173">
        <v>2011</v>
      </c>
      <c r="H173" t="s">
        <v>732</v>
      </c>
      <c r="J173">
        <f t="shared" si="2"/>
        <v>5</v>
      </c>
      <c r="K173" t="str">
        <f t="shared" si="3"/>
        <v>La</v>
      </c>
    </row>
    <row r="174" spans="1:11" ht="14.25">
      <c r="A174">
        <v>104</v>
      </c>
      <c r="B174" t="s">
        <v>470</v>
      </c>
      <c r="D174">
        <f t="shared" si="4"/>
        <v>104</v>
      </c>
      <c r="E174" s="16">
        <v>6192993</v>
      </c>
      <c r="J174">
        <f t="shared" si="2"/>
        <v>12</v>
      </c>
      <c r="K174" t="str">
        <f t="shared" si="3"/>
        <v>El Sal</v>
      </c>
    </row>
    <row r="175" spans="1:11" ht="14.25">
      <c r="A175">
        <v>105</v>
      </c>
      <c r="B175" t="s">
        <v>463</v>
      </c>
      <c r="D175">
        <f t="shared" si="4"/>
        <v>105</v>
      </c>
      <c r="E175" s="16">
        <v>6187227</v>
      </c>
      <c r="F175" s="16">
        <v>6113000</v>
      </c>
      <c r="G175" s="17">
        <v>40543</v>
      </c>
      <c r="H175" t="s">
        <v>733</v>
      </c>
      <c r="J175">
        <f t="shared" si="2"/>
        <v>10</v>
      </c>
      <c r="K175" t="str">
        <f t="shared" si="3"/>
        <v>Giord</v>
      </c>
    </row>
    <row r="176" spans="1:11" ht="14.25">
      <c r="A176">
        <v>106</v>
      </c>
      <c r="B176" t="s">
        <v>528</v>
      </c>
      <c r="D176">
        <f t="shared" si="4"/>
        <v>106</v>
      </c>
      <c r="E176" s="16">
        <v>6027798</v>
      </c>
      <c r="F176" s="16">
        <v>5731000</v>
      </c>
      <c r="G176">
        <v>2009</v>
      </c>
      <c r="H176" t="s">
        <v>734</v>
      </c>
      <c r="J176">
        <f t="shared" si="2"/>
        <v>5</v>
      </c>
      <c r="K176" t="str">
        <f t="shared" si="3"/>
        <v>To</v>
      </c>
    </row>
    <row r="177" spans="1:11" ht="14.25">
      <c r="A177">
        <v>107</v>
      </c>
      <c r="B177" t="s">
        <v>561</v>
      </c>
      <c r="D177">
        <f t="shared" si="4"/>
        <v>107</v>
      </c>
      <c r="E177" s="16">
        <v>5867536</v>
      </c>
      <c r="F177" s="16">
        <v>4976871</v>
      </c>
      <c r="G177" s="17">
        <v>38325</v>
      </c>
      <c r="H177" t="s">
        <v>735</v>
      </c>
      <c r="J177">
        <f t="shared" si="2"/>
        <v>13</v>
      </c>
      <c r="K177" t="str">
        <f t="shared" si="3"/>
        <v>Sierra</v>
      </c>
    </row>
    <row r="178" spans="1:11" ht="14.25">
      <c r="A178">
        <v>108</v>
      </c>
      <c r="B178" t="s">
        <v>426</v>
      </c>
      <c r="D178">
        <f t="shared" si="4"/>
        <v>108</v>
      </c>
      <c r="E178" s="16">
        <v>5788163</v>
      </c>
      <c r="J178">
        <f t="shared" si="2"/>
        <v>10</v>
      </c>
      <c r="K178" t="str">
        <f t="shared" si="3"/>
        <v>Nicar</v>
      </c>
    </row>
    <row r="179" spans="1:11" ht="14.25">
      <c r="A179">
        <v>109</v>
      </c>
      <c r="B179" t="s">
        <v>413</v>
      </c>
      <c r="D179">
        <f t="shared" si="4"/>
        <v>109</v>
      </c>
      <c r="E179" s="16">
        <v>5656146</v>
      </c>
      <c r="F179" s="16">
        <v>5560628</v>
      </c>
      <c r="G179" s="17">
        <v>40544</v>
      </c>
      <c r="H179" t="s">
        <v>736</v>
      </c>
      <c r="J179">
        <f t="shared" si="2"/>
        <v>10</v>
      </c>
      <c r="K179" t="str">
        <f t="shared" si="3"/>
        <v>Danim</v>
      </c>
    </row>
    <row r="180" spans="2:11" ht="14.25">
      <c r="B180" t="s">
        <v>863</v>
      </c>
      <c r="D180">
        <f t="shared" si="4"/>
        <v>0</v>
      </c>
      <c r="J180">
        <f t="shared" si="2"/>
        <v>22</v>
      </c>
      <c r="K180" t="str">
        <f t="shared" si="3"/>
        <v>• Danimarca</v>
      </c>
    </row>
    <row r="181" spans="2:11" ht="14.25">
      <c r="B181" t="s">
        <v>864</v>
      </c>
      <c r="D181">
        <f t="shared" si="4"/>
        <v>0</v>
      </c>
      <c r="J181">
        <f t="shared" si="2"/>
        <v>21</v>
      </c>
      <c r="K181" t="str">
        <f t="shared" si="3"/>
        <v>• Groenlan</v>
      </c>
    </row>
    <row r="182" spans="2:11" ht="14.25">
      <c r="B182" t="s">
        <v>865</v>
      </c>
      <c r="D182">
        <f t="shared" si="4"/>
        <v>0</v>
      </c>
      <c r="J182">
        <f t="shared" si="2"/>
        <v>24</v>
      </c>
      <c r="K182" t="str">
        <f t="shared" si="3"/>
        <v>• Isole Fær </v>
      </c>
    </row>
    <row r="183" spans="2:11" ht="14.25">
      <c r="B183" t="s">
        <v>737</v>
      </c>
      <c r="D183">
        <f t="shared" si="4"/>
        <v>0</v>
      </c>
      <c r="J183">
        <f t="shared" si="2"/>
        <v>22</v>
      </c>
      <c r="K183" t="str">
        <f t="shared" si="3"/>
        <v>DK madrep. </v>
      </c>
    </row>
    <row r="184" spans="2:11" ht="14.25">
      <c r="B184" t="s">
        <v>738</v>
      </c>
      <c r="D184">
        <f t="shared" si="4"/>
        <v>0</v>
      </c>
      <c r="J184">
        <f t="shared" si="2"/>
        <v>16</v>
      </c>
      <c r="K184" t="str">
        <f t="shared" si="3"/>
        <v>+ dip. (</v>
      </c>
    </row>
    <row r="185" spans="1:11" ht="14.25">
      <c r="A185">
        <v>110</v>
      </c>
      <c r="B185" t="s">
        <v>439</v>
      </c>
      <c r="D185">
        <f t="shared" si="4"/>
        <v>110</v>
      </c>
      <c r="E185" s="16">
        <v>5462119</v>
      </c>
      <c r="F185" s="16">
        <v>5435273</v>
      </c>
      <c r="G185" s="17">
        <v>40543</v>
      </c>
      <c r="H185" t="s">
        <v>739</v>
      </c>
      <c r="J185">
        <f t="shared" si="2"/>
        <v>11</v>
      </c>
      <c r="K185" t="str">
        <f t="shared" si="3"/>
        <v>Slova</v>
      </c>
    </row>
    <row r="186" spans="1:11" ht="14.25">
      <c r="A186">
        <v>111</v>
      </c>
      <c r="B186" t="s">
        <v>403</v>
      </c>
      <c r="D186">
        <f t="shared" si="4"/>
        <v>111</v>
      </c>
      <c r="E186" s="16">
        <v>5364546</v>
      </c>
      <c r="F186">
        <v>5434030</v>
      </c>
      <c r="G186" s="17">
        <v>41430</v>
      </c>
      <c r="H186" t="s">
        <v>740</v>
      </c>
      <c r="J186">
        <f t="shared" si="2"/>
        <v>10</v>
      </c>
      <c r="K186" t="str">
        <f t="shared" si="3"/>
        <v>Finla</v>
      </c>
    </row>
    <row r="187" spans="1:11" ht="14.25">
      <c r="A187">
        <v>112</v>
      </c>
      <c r="B187" t="s">
        <v>505</v>
      </c>
      <c r="D187">
        <f t="shared" si="4"/>
        <v>112</v>
      </c>
      <c r="E187" s="16">
        <v>5334223</v>
      </c>
      <c r="F187" s="16">
        <v>5418300</v>
      </c>
      <c r="G187">
        <v>2010</v>
      </c>
      <c r="H187" t="s">
        <v>741</v>
      </c>
      <c r="J187">
        <f t="shared" si="2"/>
        <v>13</v>
      </c>
      <c r="K187" t="str">
        <f t="shared" si="3"/>
        <v>Kirghi</v>
      </c>
    </row>
    <row r="188" spans="1:11" ht="14.25">
      <c r="A188">
        <v>113</v>
      </c>
      <c r="B188" t="s">
        <v>529</v>
      </c>
      <c r="D188">
        <f t="shared" si="4"/>
        <v>113</v>
      </c>
      <c r="E188" s="16">
        <v>5253676</v>
      </c>
      <c r="J188">
        <f t="shared" si="2"/>
        <v>8</v>
      </c>
      <c r="K188" t="str">
        <f t="shared" si="3"/>
        <v>Erit</v>
      </c>
    </row>
    <row r="189" spans="1:11" ht="14.25">
      <c r="A189">
        <v>114</v>
      </c>
      <c r="B189" t="s">
        <v>566</v>
      </c>
      <c r="D189">
        <f t="shared" si="4"/>
        <v>114</v>
      </c>
      <c r="E189" s="16">
        <v>5086418</v>
      </c>
      <c r="F189" s="16">
        <v>5076700</v>
      </c>
      <c r="G189" s="17">
        <v>40360</v>
      </c>
      <c r="H189" t="s">
        <v>742</v>
      </c>
      <c r="J189">
        <f t="shared" si="2"/>
        <v>10</v>
      </c>
      <c r="K189" t="str">
        <f t="shared" si="3"/>
        <v>Singa</v>
      </c>
    </row>
    <row r="190" spans="1:11" ht="14.25">
      <c r="A190">
        <v>115</v>
      </c>
      <c r="B190" t="s">
        <v>517</v>
      </c>
      <c r="D190">
        <f t="shared" si="4"/>
        <v>115</v>
      </c>
      <c r="E190" s="16">
        <v>5041995</v>
      </c>
      <c r="J190">
        <f t="shared" si="2"/>
        <v>13</v>
      </c>
      <c r="K190" t="str">
        <f t="shared" si="3"/>
        <v>Turkme</v>
      </c>
    </row>
    <row r="191" spans="1:11" ht="14.25">
      <c r="A191">
        <v>116</v>
      </c>
      <c r="B191" t="s">
        <v>392</v>
      </c>
      <c r="D191">
        <f t="shared" si="4"/>
        <v>116</v>
      </c>
      <c r="E191" s="16">
        <v>4883111</v>
      </c>
      <c r="F191">
        <v>5125200</v>
      </c>
      <c r="G191" s="17">
        <v>41430</v>
      </c>
      <c r="H191" t="s">
        <v>743</v>
      </c>
      <c r="J191">
        <f t="shared" si="2"/>
        <v>9</v>
      </c>
      <c r="K191" t="str">
        <f t="shared" si="3"/>
        <v>Norv</v>
      </c>
    </row>
    <row r="192" spans="2:11" ht="14.25">
      <c r="B192" t="s">
        <v>871</v>
      </c>
      <c r="D192">
        <f t="shared" si="4"/>
        <v>0</v>
      </c>
      <c r="J192">
        <f t="shared" si="2"/>
        <v>21</v>
      </c>
      <c r="K192" t="str">
        <f t="shared" si="3"/>
        <v>• Norvegia</v>
      </c>
    </row>
    <row r="193" spans="2:11" ht="14.25">
      <c r="B193" t="s">
        <v>872</v>
      </c>
      <c r="D193">
        <f t="shared" si="4"/>
        <v>0</v>
      </c>
      <c r="J193">
        <f t="shared" si="2"/>
        <v>33</v>
      </c>
      <c r="K193" t="str">
        <f t="shared" si="3"/>
        <v>• Svalbard e Jan</v>
      </c>
    </row>
    <row r="194" spans="1:11" ht="14.25">
      <c r="A194">
        <v>117</v>
      </c>
      <c r="B194" t="s">
        <v>407</v>
      </c>
      <c r="D194">
        <f t="shared" si="4"/>
        <v>117</v>
      </c>
      <c r="E194" s="16">
        <v>4658887</v>
      </c>
      <c r="F194" s="16">
        <v>4563538</v>
      </c>
      <c r="G194">
        <v>2010</v>
      </c>
      <c r="H194" t="s">
        <v>744</v>
      </c>
      <c r="J194">
        <f aca="true" t="shared" si="5" ref="J194:J257">LEN(B194)</f>
        <v>11</v>
      </c>
      <c r="K194" t="str">
        <f aca="true" t="shared" si="6" ref="K194:K257">LEFT(B194,J194/2)</f>
        <v>Costa</v>
      </c>
    </row>
    <row r="195" spans="1:11" ht="14.25">
      <c r="A195">
        <v>118</v>
      </c>
      <c r="B195" t="s">
        <v>406</v>
      </c>
      <c r="D195">
        <f t="shared" si="4"/>
        <v>118</v>
      </c>
      <c r="E195" s="16">
        <v>4469900</v>
      </c>
      <c r="F195" s="16">
        <v>4470700</v>
      </c>
      <c r="G195" s="17">
        <v>40269</v>
      </c>
      <c r="H195" t="s">
        <v>745</v>
      </c>
      <c r="J195">
        <f t="shared" si="5"/>
        <v>8</v>
      </c>
      <c r="K195" t="str">
        <f t="shared" si="6"/>
        <v>Irla</v>
      </c>
    </row>
    <row r="196" spans="1:11" ht="14.25">
      <c r="A196">
        <v>119</v>
      </c>
      <c r="B196" t="s">
        <v>428</v>
      </c>
      <c r="D196">
        <f t="shared" si="4"/>
        <v>119</v>
      </c>
      <c r="E196" s="16">
        <v>4403330</v>
      </c>
      <c r="F196" s="16">
        <v>4429078</v>
      </c>
      <c r="G196" s="17">
        <v>39995</v>
      </c>
      <c r="H196" t="s">
        <v>746</v>
      </c>
      <c r="J196">
        <f t="shared" si="5"/>
        <v>8</v>
      </c>
      <c r="K196" t="str">
        <f t="shared" si="6"/>
        <v>Croa</v>
      </c>
    </row>
    <row r="197" spans="1:11" ht="14.25">
      <c r="A197">
        <v>120</v>
      </c>
      <c r="B197" t="s">
        <v>556</v>
      </c>
      <c r="D197">
        <f t="shared" si="4"/>
        <v>120</v>
      </c>
      <c r="E197" s="16">
        <v>4401051</v>
      </c>
      <c r="F197" s="16">
        <v>3859139</v>
      </c>
      <c r="G197" s="17">
        <v>37963</v>
      </c>
      <c r="H197" t="s">
        <v>747</v>
      </c>
      <c r="J197">
        <f t="shared" si="5"/>
        <v>19</v>
      </c>
      <c r="K197" t="str">
        <f t="shared" si="6"/>
        <v>Rep. Cent</v>
      </c>
    </row>
    <row r="198" spans="1:11" ht="14.25">
      <c r="A198">
        <v>121</v>
      </c>
      <c r="B198" s="21" t="s">
        <v>391</v>
      </c>
      <c r="C198" s="21" t="s">
        <v>1082</v>
      </c>
      <c r="D198">
        <f t="shared" si="4"/>
        <v>121</v>
      </c>
      <c r="E198" s="16">
        <v>4391027</v>
      </c>
      <c r="F198" s="16">
        <v>4521700</v>
      </c>
      <c r="G198" s="17">
        <v>41430</v>
      </c>
      <c r="H198" t="s">
        <v>748</v>
      </c>
      <c r="J198">
        <f t="shared" si="5"/>
        <v>14</v>
      </c>
      <c r="K198" t="str">
        <f t="shared" si="6"/>
        <v>Nuova Z</v>
      </c>
    </row>
    <row r="199" spans="2:11" ht="14.25">
      <c r="B199" t="s">
        <v>867</v>
      </c>
      <c r="D199">
        <f t="shared" si="4"/>
        <v>0</v>
      </c>
      <c r="J199">
        <f t="shared" si="5"/>
        <v>26</v>
      </c>
      <c r="K199" t="str">
        <f t="shared" si="6"/>
        <v>• Nuova Zelan</v>
      </c>
    </row>
    <row r="200" spans="2:11" ht="14.25">
      <c r="B200" t="s">
        <v>868</v>
      </c>
      <c r="D200">
        <f t="shared" si="4"/>
        <v>0</v>
      </c>
      <c r="J200">
        <f t="shared" si="5"/>
        <v>20</v>
      </c>
      <c r="K200" t="str">
        <f t="shared" si="6"/>
        <v>• Isole Co</v>
      </c>
    </row>
    <row r="201" spans="2:11" ht="14.25">
      <c r="B201" t="s">
        <v>869</v>
      </c>
      <c r="D201">
        <f t="shared" si="4"/>
        <v>0</v>
      </c>
      <c r="J201">
        <f t="shared" si="5"/>
        <v>13</v>
      </c>
      <c r="K201" t="str">
        <f t="shared" si="6"/>
        <v>• Niue</v>
      </c>
    </row>
    <row r="202" spans="2:11" ht="14.25">
      <c r="B202" t="s">
        <v>870</v>
      </c>
      <c r="D202">
        <f t="shared" si="4"/>
        <v>0</v>
      </c>
      <c r="J202">
        <f t="shared" si="5"/>
        <v>17</v>
      </c>
      <c r="K202" t="str">
        <f t="shared" si="6"/>
        <v>• Tokela</v>
      </c>
    </row>
    <row r="203" spans="1:11" ht="14.25">
      <c r="A203">
        <v>122</v>
      </c>
      <c r="B203" t="s">
        <v>481</v>
      </c>
      <c r="D203">
        <f t="shared" si="4"/>
        <v>122</v>
      </c>
      <c r="E203" s="16">
        <v>4352244</v>
      </c>
      <c r="F203" s="16">
        <v>4436400</v>
      </c>
      <c r="G203" s="17">
        <v>40179</v>
      </c>
      <c r="H203" t="s">
        <v>749</v>
      </c>
      <c r="J203">
        <f t="shared" si="5"/>
        <v>8</v>
      </c>
      <c r="K203" t="str">
        <f t="shared" si="6"/>
        <v>Geor</v>
      </c>
    </row>
    <row r="204" spans="1:11" ht="14.25">
      <c r="A204">
        <v>123</v>
      </c>
      <c r="B204" t="s">
        <v>468</v>
      </c>
      <c r="D204">
        <f aca="true" t="shared" si="7" ref="D204:D267">A204</f>
        <v>123</v>
      </c>
      <c r="E204" s="16">
        <v>4227597</v>
      </c>
      <c r="F204" s="16">
        <v>3759100</v>
      </c>
      <c r="G204">
        <v>2007</v>
      </c>
      <c r="H204" t="s">
        <v>750</v>
      </c>
      <c r="J204">
        <f t="shared" si="5"/>
        <v>7</v>
      </c>
      <c r="K204" t="str">
        <f t="shared" si="6"/>
        <v>Lib</v>
      </c>
    </row>
    <row r="205" spans="1:11" ht="14.25">
      <c r="A205">
        <v>124</v>
      </c>
      <c r="B205" t="s">
        <v>535</v>
      </c>
      <c r="D205">
        <f t="shared" si="7"/>
        <v>124</v>
      </c>
      <c r="E205" s="16">
        <v>4042899</v>
      </c>
      <c r="F205" s="16">
        <v>3697487</v>
      </c>
      <c r="G205" s="17">
        <v>39200</v>
      </c>
      <c r="H205" t="s">
        <v>751</v>
      </c>
      <c r="J205">
        <f t="shared" si="5"/>
        <v>15</v>
      </c>
      <c r="K205" t="str">
        <f t="shared" si="6"/>
        <v>Rep. de</v>
      </c>
    </row>
    <row r="206" spans="1:11" ht="14.25">
      <c r="A206">
        <v>125</v>
      </c>
      <c r="B206" t="s">
        <v>555</v>
      </c>
      <c r="D206">
        <f t="shared" si="7"/>
        <v>125</v>
      </c>
      <c r="E206" s="16">
        <v>3994122</v>
      </c>
      <c r="F206" s="16">
        <v>3476608</v>
      </c>
      <c r="G206" s="17">
        <v>39539</v>
      </c>
      <c r="H206" t="s">
        <v>752</v>
      </c>
      <c r="J206">
        <f t="shared" si="5"/>
        <v>8</v>
      </c>
      <c r="K206" t="str">
        <f t="shared" si="6"/>
        <v>Libe</v>
      </c>
    </row>
    <row r="207" spans="1:11" ht="14.25">
      <c r="A207">
        <v>126</v>
      </c>
      <c r="B207" t="s">
        <v>438</v>
      </c>
      <c r="D207">
        <f t="shared" si="7"/>
        <v>126</v>
      </c>
      <c r="E207" s="16">
        <v>3760149</v>
      </c>
      <c r="F207" s="16">
        <v>3843126</v>
      </c>
      <c r="G207" s="17">
        <v>40359</v>
      </c>
      <c r="H207" t="s">
        <v>753</v>
      </c>
      <c r="J207">
        <f t="shared" si="5"/>
        <v>21</v>
      </c>
      <c r="K207" t="str">
        <f t="shared" si="6"/>
        <v>Bosnia ed </v>
      </c>
    </row>
    <row r="208" spans="1:11" ht="14.25">
      <c r="A208">
        <v>127</v>
      </c>
      <c r="B208" t="s">
        <v>492</v>
      </c>
      <c r="D208">
        <f t="shared" si="7"/>
        <v>127</v>
      </c>
      <c r="E208" s="16">
        <v>3572885</v>
      </c>
      <c r="F208" s="16">
        <v>3560400</v>
      </c>
      <c r="G208" s="17">
        <v>40544</v>
      </c>
      <c r="H208" t="s">
        <v>754</v>
      </c>
      <c r="J208">
        <f t="shared" si="5"/>
        <v>9</v>
      </c>
      <c r="K208" t="str">
        <f t="shared" si="6"/>
        <v>Mold</v>
      </c>
    </row>
    <row r="209" spans="1:11" ht="14.25">
      <c r="A209">
        <v>128</v>
      </c>
      <c r="B209" t="s">
        <v>1078</v>
      </c>
      <c r="D209">
        <f t="shared" si="7"/>
        <v>128</v>
      </c>
      <c r="E209" s="16">
        <v>3516820</v>
      </c>
      <c r="F209" s="16">
        <v>3322576</v>
      </c>
      <c r="G209" s="17">
        <v>40314</v>
      </c>
      <c r="H209" t="s">
        <v>755</v>
      </c>
      <c r="J209">
        <f t="shared" si="5"/>
        <v>7</v>
      </c>
      <c r="K209" t="str">
        <f t="shared" si="6"/>
        <v>Pan</v>
      </c>
    </row>
    <row r="210" spans="1:11" ht="14.25">
      <c r="A210">
        <v>129</v>
      </c>
      <c r="B210" t="s">
        <v>513</v>
      </c>
      <c r="D210">
        <f t="shared" si="7"/>
        <v>129</v>
      </c>
      <c r="E210" s="16">
        <v>3459773</v>
      </c>
      <c r="J210">
        <f t="shared" si="5"/>
        <v>11</v>
      </c>
      <c r="K210" t="str">
        <f t="shared" si="6"/>
        <v>Mauri</v>
      </c>
    </row>
    <row r="211" spans="1:11" ht="14.25">
      <c r="A211">
        <v>130</v>
      </c>
      <c r="B211" t="s">
        <v>423</v>
      </c>
      <c r="D211">
        <f t="shared" si="7"/>
        <v>130</v>
      </c>
      <c r="E211" s="16">
        <v>3368786</v>
      </c>
      <c r="F211" s="16">
        <v>3356584</v>
      </c>
      <c r="G211" s="17">
        <v>40359</v>
      </c>
      <c r="H211" t="s">
        <v>756</v>
      </c>
      <c r="J211">
        <f t="shared" si="5"/>
        <v>8</v>
      </c>
      <c r="K211" t="str">
        <f t="shared" si="6"/>
        <v>Urug</v>
      </c>
    </row>
    <row r="212" spans="1:11" ht="14.25">
      <c r="A212">
        <v>131</v>
      </c>
      <c r="B212" t="s">
        <v>457</v>
      </c>
      <c r="D212">
        <f t="shared" si="7"/>
        <v>131</v>
      </c>
      <c r="E212" s="16">
        <v>3323611</v>
      </c>
      <c r="F212" s="16">
        <v>3249400</v>
      </c>
      <c r="G212" s="18">
        <v>40513</v>
      </c>
      <c r="H212" t="s">
        <v>757</v>
      </c>
      <c r="J212">
        <f t="shared" si="5"/>
        <v>9</v>
      </c>
      <c r="K212" t="str">
        <f t="shared" si="6"/>
        <v>Litu</v>
      </c>
    </row>
    <row r="213" spans="1:11" ht="14.25">
      <c r="A213">
        <v>132</v>
      </c>
      <c r="B213" t="s">
        <v>422</v>
      </c>
      <c r="D213">
        <f t="shared" si="7"/>
        <v>132</v>
      </c>
      <c r="E213" s="16">
        <v>3204284</v>
      </c>
      <c r="F213" s="16">
        <v>3194972</v>
      </c>
      <c r="G213" s="17">
        <v>40179</v>
      </c>
      <c r="H213" t="s">
        <v>758</v>
      </c>
      <c r="J213">
        <f t="shared" si="5"/>
        <v>8</v>
      </c>
      <c r="K213" t="str">
        <f t="shared" si="6"/>
        <v>Alba</v>
      </c>
    </row>
    <row r="214" spans="1:11" ht="14.25">
      <c r="A214">
        <v>133</v>
      </c>
      <c r="B214" t="s">
        <v>469</v>
      </c>
      <c r="D214">
        <f t="shared" si="7"/>
        <v>133</v>
      </c>
      <c r="E214" s="16">
        <v>3092072</v>
      </c>
      <c r="F214" s="16">
        <v>3255800</v>
      </c>
      <c r="G214" s="18">
        <v>40513</v>
      </c>
      <c r="H214" t="s">
        <v>759</v>
      </c>
      <c r="J214">
        <f t="shared" si="5"/>
        <v>8</v>
      </c>
      <c r="K214" t="str">
        <f t="shared" si="6"/>
        <v>Arme</v>
      </c>
    </row>
    <row r="215" spans="1:11" ht="14.25">
      <c r="A215">
        <v>134</v>
      </c>
      <c r="B215" t="s">
        <v>429</v>
      </c>
      <c r="D215">
        <f t="shared" si="7"/>
        <v>134</v>
      </c>
      <c r="E215" s="16">
        <v>2782435</v>
      </c>
      <c r="F215" s="16">
        <v>2694094</v>
      </c>
      <c r="G215" s="17">
        <v>40524</v>
      </c>
      <c r="H215" t="s">
        <v>760</v>
      </c>
      <c r="J215">
        <f t="shared" si="5"/>
        <v>5</v>
      </c>
      <c r="K215" t="str">
        <f t="shared" si="6"/>
        <v>Om</v>
      </c>
    </row>
    <row r="216" spans="1:11" ht="14.25">
      <c r="A216">
        <v>135</v>
      </c>
      <c r="B216" t="s">
        <v>502</v>
      </c>
      <c r="D216">
        <f t="shared" si="7"/>
        <v>135</v>
      </c>
      <c r="E216" s="16">
        <v>2756001</v>
      </c>
      <c r="F216">
        <v>2906000</v>
      </c>
      <c r="G216" s="17">
        <v>41430</v>
      </c>
      <c r="H216" t="s">
        <v>761</v>
      </c>
      <c r="J216">
        <f t="shared" si="5"/>
        <v>9</v>
      </c>
      <c r="K216" t="str">
        <f t="shared" si="6"/>
        <v>Mong</v>
      </c>
    </row>
    <row r="217" spans="1:11" ht="14.25">
      <c r="A217">
        <v>136</v>
      </c>
      <c r="B217" t="s">
        <v>462</v>
      </c>
      <c r="D217">
        <f t="shared" si="7"/>
        <v>136</v>
      </c>
      <c r="E217" s="16">
        <v>2741052</v>
      </c>
      <c r="F217" s="16">
        <v>2698800</v>
      </c>
      <c r="G217" s="17">
        <v>40178</v>
      </c>
      <c r="H217" t="s">
        <v>762</v>
      </c>
      <c r="J217">
        <f t="shared" si="5"/>
        <v>9</v>
      </c>
      <c r="K217" t="str">
        <f t="shared" si="6"/>
        <v>Giam</v>
      </c>
    </row>
    <row r="218" spans="1:11" ht="14.25">
      <c r="A218">
        <v>137</v>
      </c>
      <c r="B218" t="s">
        <v>417</v>
      </c>
      <c r="D218">
        <f t="shared" si="7"/>
        <v>137</v>
      </c>
      <c r="E218" s="16">
        <v>2736732</v>
      </c>
      <c r="J218">
        <f t="shared" si="5"/>
        <v>7</v>
      </c>
      <c r="K218" t="str">
        <f t="shared" si="6"/>
        <v>Kuw</v>
      </c>
    </row>
    <row r="219" spans="1:11" ht="14.25">
      <c r="A219">
        <v>138</v>
      </c>
      <c r="B219" t="s">
        <v>539</v>
      </c>
      <c r="D219">
        <f t="shared" si="7"/>
        <v>138</v>
      </c>
      <c r="E219" s="16">
        <v>2283289</v>
      </c>
      <c r="J219">
        <f t="shared" si="5"/>
        <v>8</v>
      </c>
      <c r="K219" t="str">
        <f t="shared" si="6"/>
        <v>Nami</v>
      </c>
    </row>
    <row r="220" spans="1:11" ht="14.25">
      <c r="A220">
        <v>139</v>
      </c>
      <c r="B220" t="s">
        <v>461</v>
      </c>
      <c r="D220">
        <f t="shared" si="7"/>
        <v>139</v>
      </c>
      <c r="E220" s="16">
        <v>2252060</v>
      </c>
      <c r="F220" s="16">
        <v>2226100</v>
      </c>
      <c r="G220" s="17">
        <v>40603</v>
      </c>
      <c r="H220" t="s">
        <v>763</v>
      </c>
      <c r="J220">
        <f t="shared" si="5"/>
        <v>9</v>
      </c>
      <c r="K220" t="str">
        <f t="shared" si="6"/>
        <v>Lett</v>
      </c>
    </row>
    <row r="221" spans="1:11" ht="14.25">
      <c r="A221">
        <v>140</v>
      </c>
      <c r="B221" t="s">
        <v>560</v>
      </c>
      <c r="D221">
        <f t="shared" si="7"/>
        <v>140</v>
      </c>
      <c r="E221" s="16">
        <v>2171318</v>
      </c>
      <c r="F221" s="16">
        <v>1876633</v>
      </c>
      <c r="G221" s="17">
        <v>38816</v>
      </c>
      <c r="H221" t="s">
        <v>764</v>
      </c>
      <c r="J221">
        <f t="shared" si="5"/>
        <v>8</v>
      </c>
      <c r="K221" t="str">
        <f t="shared" si="6"/>
        <v>Leso</v>
      </c>
    </row>
    <row r="222" spans="1:11" ht="14.25">
      <c r="A222">
        <v>141</v>
      </c>
      <c r="B222" t="s">
        <v>444</v>
      </c>
      <c r="D222">
        <f t="shared" si="7"/>
        <v>141</v>
      </c>
      <c r="E222" s="16">
        <v>2060563</v>
      </c>
      <c r="F222" s="16">
        <v>2052722</v>
      </c>
      <c r="G222" s="17">
        <v>40178</v>
      </c>
      <c r="H222" t="s">
        <v>765</v>
      </c>
      <c r="J222">
        <f t="shared" si="5"/>
        <v>10</v>
      </c>
      <c r="K222" t="str">
        <f t="shared" si="6"/>
        <v>Maced</v>
      </c>
    </row>
    <row r="223" spans="1:11" ht="14.25">
      <c r="A223">
        <v>142</v>
      </c>
      <c r="B223" t="s">
        <v>416</v>
      </c>
      <c r="D223">
        <f t="shared" si="7"/>
        <v>142</v>
      </c>
      <c r="E223" s="16">
        <v>2029680</v>
      </c>
      <c r="F223">
        <v>2038190</v>
      </c>
      <c r="G223" s="17">
        <v>41430</v>
      </c>
      <c r="H223" t="s">
        <v>766</v>
      </c>
      <c r="J223">
        <f t="shared" si="5"/>
        <v>9</v>
      </c>
      <c r="K223" t="str">
        <f t="shared" si="6"/>
        <v>Slov</v>
      </c>
    </row>
    <row r="224" spans="1:11" ht="14.25">
      <c r="A224">
        <v>143</v>
      </c>
      <c r="B224" t="s">
        <v>544</v>
      </c>
      <c r="D224">
        <f t="shared" si="7"/>
        <v>143</v>
      </c>
      <c r="E224" s="16">
        <v>2006945</v>
      </c>
      <c r="F224" s="16">
        <v>1800098</v>
      </c>
      <c r="G224">
        <v>2010</v>
      </c>
      <c r="H224" t="s">
        <v>767</v>
      </c>
      <c r="J224">
        <f t="shared" si="5"/>
        <v>9</v>
      </c>
      <c r="K224" t="str">
        <f t="shared" si="6"/>
        <v>Bots</v>
      </c>
    </row>
    <row r="225" spans="1:11" ht="14.25">
      <c r="A225">
        <v>144</v>
      </c>
      <c r="B225" t="s">
        <v>431</v>
      </c>
      <c r="D225">
        <f t="shared" si="7"/>
        <v>144</v>
      </c>
      <c r="E225" s="16">
        <v>1758793</v>
      </c>
      <c r="F225" s="16">
        <v>1699435</v>
      </c>
      <c r="G225" s="17">
        <v>40289</v>
      </c>
      <c r="H225" t="s">
        <v>768</v>
      </c>
      <c r="J225">
        <f t="shared" si="5"/>
        <v>6</v>
      </c>
      <c r="K225" t="str">
        <f t="shared" si="6"/>
        <v>Qat</v>
      </c>
    </row>
    <row r="226" spans="1:11" ht="14.25">
      <c r="A226">
        <v>145</v>
      </c>
      <c r="B226" t="s">
        <v>525</v>
      </c>
      <c r="D226">
        <f t="shared" si="7"/>
        <v>145</v>
      </c>
      <c r="E226" s="16">
        <v>1728394</v>
      </c>
      <c r="J226">
        <f t="shared" si="5"/>
        <v>7</v>
      </c>
      <c r="K226" t="str">
        <f t="shared" si="6"/>
        <v>Gam</v>
      </c>
    </row>
    <row r="227" spans="1:11" ht="14.25">
      <c r="A227">
        <v>146</v>
      </c>
      <c r="B227" t="s">
        <v>553</v>
      </c>
      <c r="D227">
        <f t="shared" si="7"/>
        <v>146</v>
      </c>
      <c r="E227" s="16">
        <v>1515224</v>
      </c>
      <c r="F227" s="16">
        <v>1520830</v>
      </c>
      <c r="G227" s="17">
        <v>39873</v>
      </c>
      <c r="H227" t="s">
        <v>769</v>
      </c>
      <c r="J227">
        <f t="shared" si="5"/>
        <v>14</v>
      </c>
      <c r="K227" t="str">
        <f t="shared" si="6"/>
        <v>Guinea-</v>
      </c>
    </row>
    <row r="228" spans="1:11" ht="14.25">
      <c r="A228">
        <v>147</v>
      </c>
      <c r="B228" t="s">
        <v>532</v>
      </c>
      <c r="D228">
        <f t="shared" si="7"/>
        <v>147</v>
      </c>
      <c r="E228" s="16">
        <v>1505463</v>
      </c>
      <c r="J228">
        <f t="shared" si="5"/>
        <v>6</v>
      </c>
      <c r="K228" t="str">
        <f t="shared" si="6"/>
        <v>Gab</v>
      </c>
    </row>
    <row r="229" spans="1:11" ht="14.25">
      <c r="A229">
        <v>148</v>
      </c>
      <c r="B229" t="s">
        <v>490</v>
      </c>
      <c r="D229">
        <f t="shared" si="7"/>
        <v>148</v>
      </c>
      <c r="E229" s="16">
        <v>1341465</v>
      </c>
      <c r="F229" s="16">
        <v>1317714</v>
      </c>
      <c r="G229" s="17">
        <v>40360</v>
      </c>
      <c r="H229" t="s">
        <v>770</v>
      </c>
      <c r="J229">
        <f t="shared" si="5"/>
        <v>18</v>
      </c>
      <c r="K229" t="str">
        <f t="shared" si="6"/>
        <v>Trinidad </v>
      </c>
    </row>
    <row r="230" spans="1:11" ht="14.25">
      <c r="A230">
        <v>149</v>
      </c>
      <c r="B230" t="s">
        <v>478</v>
      </c>
      <c r="D230">
        <f t="shared" si="7"/>
        <v>149</v>
      </c>
      <c r="E230" s="16">
        <v>1341140</v>
      </c>
      <c r="F230" s="16">
        <v>1340201</v>
      </c>
      <c r="G230" s="17">
        <v>40179</v>
      </c>
      <c r="H230" t="s">
        <v>771</v>
      </c>
      <c r="J230">
        <f t="shared" si="5"/>
        <v>8</v>
      </c>
      <c r="K230" t="str">
        <f t="shared" si="6"/>
        <v>Esto</v>
      </c>
    </row>
    <row r="231" spans="1:11" ht="14.25">
      <c r="A231">
        <v>150</v>
      </c>
      <c r="B231" t="s">
        <v>459</v>
      </c>
      <c r="D231">
        <f t="shared" si="7"/>
        <v>150</v>
      </c>
      <c r="E231" s="16">
        <v>1299172</v>
      </c>
      <c r="F231" s="16">
        <v>1280925</v>
      </c>
      <c r="G231" s="17">
        <v>40360</v>
      </c>
      <c r="H231" t="s">
        <v>772</v>
      </c>
      <c r="J231">
        <f t="shared" si="5"/>
        <v>10</v>
      </c>
      <c r="K231" t="str">
        <f t="shared" si="6"/>
        <v>Mauri</v>
      </c>
    </row>
    <row r="232" spans="1:11" ht="14.25">
      <c r="A232">
        <v>151</v>
      </c>
      <c r="B232" t="s">
        <v>430</v>
      </c>
      <c r="D232">
        <f t="shared" si="7"/>
        <v>151</v>
      </c>
      <c r="E232" s="16">
        <v>1261835</v>
      </c>
      <c r="F232" s="16">
        <v>1156500</v>
      </c>
      <c r="G232">
        <v>2008</v>
      </c>
      <c r="H232" t="s">
        <v>773</v>
      </c>
      <c r="J232">
        <f t="shared" si="5"/>
        <v>8</v>
      </c>
      <c r="K232" t="str">
        <f t="shared" si="6"/>
        <v>Bahr</v>
      </c>
    </row>
    <row r="233" spans="1:11" ht="14.25">
      <c r="A233">
        <v>152</v>
      </c>
      <c r="B233" t="s">
        <v>603</v>
      </c>
      <c r="D233">
        <f t="shared" si="7"/>
        <v>152</v>
      </c>
      <c r="E233" s="16">
        <v>1186056</v>
      </c>
      <c r="F233" s="16">
        <v>1018449</v>
      </c>
      <c r="G233" s="17">
        <v>39213</v>
      </c>
      <c r="H233" t="s">
        <v>774</v>
      </c>
      <c r="J233">
        <f t="shared" si="5"/>
        <v>10</v>
      </c>
      <c r="K233" t="str">
        <f t="shared" si="6"/>
        <v>Swazi</v>
      </c>
    </row>
    <row r="234" spans="1:11" ht="14.25">
      <c r="A234">
        <v>153</v>
      </c>
      <c r="B234" t="s">
        <v>597</v>
      </c>
      <c r="D234">
        <f t="shared" si="7"/>
        <v>153</v>
      </c>
      <c r="E234" s="16">
        <v>1124355</v>
      </c>
      <c r="F234" s="16">
        <v>1066582</v>
      </c>
      <c r="G234" s="17">
        <v>40370</v>
      </c>
      <c r="H234" t="s">
        <v>775</v>
      </c>
      <c r="J234">
        <f t="shared" si="5"/>
        <v>10</v>
      </c>
      <c r="K234" t="str">
        <f t="shared" si="6"/>
        <v>Timor</v>
      </c>
    </row>
    <row r="235" spans="1:11" ht="14.25">
      <c r="A235">
        <v>154</v>
      </c>
      <c r="B235" t="s">
        <v>405</v>
      </c>
      <c r="D235">
        <f t="shared" si="7"/>
        <v>154</v>
      </c>
      <c r="E235" s="16">
        <v>1103647</v>
      </c>
      <c r="F235" s="16">
        <v>803200</v>
      </c>
      <c r="G235" s="17">
        <v>40178</v>
      </c>
      <c r="H235" t="s">
        <v>776</v>
      </c>
      <c r="J235">
        <f t="shared" si="5"/>
        <v>6</v>
      </c>
      <c r="K235" t="str">
        <f t="shared" si="6"/>
        <v>Cip</v>
      </c>
    </row>
    <row r="236" spans="1:11" ht="14.25">
      <c r="A236">
        <v>155</v>
      </c>
      <c r="B236" t="s">
        <v>536</v>
      </c>
      <c r="D236">
        <f t="shared" si="7"/>
        <v>155</v>
      </c>
      <c r="E236" s="16">
        <v>888716</v>
      </c>
      <c r="F236" s="16">
        <v>818159</v>
      </c>
      <c r="G236" s="17">
        <v>39969</v>
      </c>
      <c r="H236" t="s">
        <v>777</v>
      </c>
      <c r="J236">
        <f t="shared" si="5"/>
        <v>7</v>
      </c>
      <c r="K236" t="str">
        <f t="shared" si="6"/>
        <v>Gib</v>
      </c>
    </row>
    <row r="237" spans="1:11" ht="14.25">
      <c r="A237">
        <v>156</v>
      </c>
      <c r="B237" t="s">
        <v>493</v>
      </c>
      <c r="D237">
        <f t="shared" si="7"/>
        <v>156</v>
      </c>
      <c r="E237" s="16">
        <v>860623</v>
      </c>
      <c r="F237" s="16">
        <v>837271</v>
      </c>
      <c r="G237" s="17">
        <v>39341</v>
      </c>
      <c r="H237" t="s">
        <v>778</v>
      </c>
      <c r="J237">
        <f t="shared" si="5"/>
        <v>5</v>
      </c>
      <c r="K237" t="str">
        <f t="shared" si="6"/>
        <v>Fi</v>
      </c>
    </row>
    <row r="238" spans="1:11" ht="14.25">
      <c r="A238">
        <v>157</v>
      </c>
      <c r="B238" t="s">
        <v>501</v>
      </c>
      <c r="D238">
        <f t="shared" si="7"/>
        <v>157</v>
      </c>
      <c r="E238" s="16">
        <v>754493</v>
      </c>
      <c r="F238" s="16">
        <v>784894</v>
      </c>
      <c r="G238">
        <v>2010</v>
      </c>
      <c r="H238" t="s">
        <v>779</v>
      </c>
      <c r="J238">
        <f t="shared" si="5"/>
        <v>7</v>
      </c>
      <c r="K238" t="str">
        <f t="shared" si="6"/>
        <v>Guy</v>
      </c>
    </row>
    <row r="239" spans="1:11" ht="14.25">
      <c r="A239">
        <v>158</v>
      </c>
      <c r="B239" t="s">
        <v>510</v>
      </c>
      <c r="D239">
        <f t="shared" si="7"/>
        <v>158</v>
      </c>
      <c r="E239" s="16">
        <v>734750</v>
      </c>
      <c r="J239">
        <f t="shared" si="5"/>
        <v>7</v>
      </c>
      <c r="K239" t="str">
        <f t="shared" si="6"/>
        <v>Com</v>
      </c>
    </row>
    <row r="240" spans="1:11" ht="14.25">
      <c r="A240">
        <v>159</v>
      </c>
      <c r="B240" t="s">
        <v>506</v>
      </c>
      <c r="D240">
        <f t="shared" si="7"/>
        <v>159</v>
      </c>
      <c r="E240" s="16">
        <v>725940</v>
      </c>
      <c r="F240" s="16">
        <v>695822</v>
      </c>
      <c r="G240">
        <v>2010</v>
      </c>
      <c r="H240" t="s">
        <v>780</v>
      </c>
      <c r="J240">
        <f t="shared" si="5"/>
        <v>7</v>
      </c>
      <c r="K240" t="str">
        <f t="shared" si="6"/>
        <v>Bhu</v>
      </c>
    </row>
    <row r="241" spans="1:11" ht="14.25">
      <c r="A241">
        <v>160</v>
      </c>
      <c r="B241" t="s">
        <v>542</v>
      </c>
      <c r="D241">
        <f t="shared" si="7"/>
        <v>160</v>
      </c>
      <c r="E241" s="16">
        <v>700401</v>
      </c>
      <c r="F241" s="16">
        <v>1014999</v>
      </c>
      <c r="G241" s="17">
        <v>37288</v>
      </c>
      <c r="H241" t="s">
        <v>781</v>
      </c>
      <c r="J241">
        <f t="shared" si="5"/>
        <v>19</v>
      </c>
      <c r="K241" t="str">
        <f t="shared" si="6"/>
        <v>Guinea Eq</v>
      </c>
    </row>
    <row r="242" spans="1:11" ht="14.25">
      <c r="A242">
        <v>161</v>
      </c>
      <c r="B242" t="s">
        <v>440</v>
      </c>
      <c r="D242">
        <f t="shared" si="7"/>
        <v>161</v>
      </c>
      <c r="E242" s="16">
        <v>631490</v>
      </c>
      <c r="F242" s="16">
        <v>641966</v>
      </c>
      <c r="G242">
        <v>2010</v>
      </c>
      <c r="H242" t="s">
        <v>782</v>
      </c>
      <c r="J242">
        <f t="shared" si="5"/>
        <v>11</v>
      </c>
      <c r="K242" t="str">
        <f t="shared" si="6"/>
        <v>Monte</v>
      </c>
    </row>
    <row r="243" spans="1:11" ht="14.25">
      <c r="A243">
        <v>162</v>
      </c>
      <c r="B243" t="s">
        <v>516</v>
      </c>
      <c r="D243">
        <f t="shared" si="7"/>
        <v>162</v>
      </c>
      <c r="E243" s="16">
        <v>538148</v>
      </c>
      <c r="F243" s="16">
        <v>542287</v>
      </c>
      <c r="G243">
        <v>2011</v>
      </c>
      <c r="H243" t="s">
        <v>783</v>
      </c>
      <c r="J243">
        <f t="shared" si="5"/>
        <v>15</v>
      </c>
      <c r="K243" t="str">
        <f t="shared" si="6"/>
        <v>Isole S</v>
      </c>
    </row>
    <row r="244" spans="1:11" ht="14.25">
      <c r="A244">
        <v>163</v>
      </c>
      <c r="B244" t="s">
        <v>487</v>
      </c>
      <c r="D244">
        <f t="shared" si="7"/>
        <v>163</v>
      </c>
      <c r="E244" s="16">
        <v>524636</v>
      </c>
      <c r="J244">
        <f t="shared" si="5"/>
        <v>9</v>
      </c>
      <c r="K244" t="str">
        <f t="shared" si="6"/>
        <v>Suri</v>
      </c>
    </row>
    <row r="245" spans="1:11" ht="14.25">
      <c r="A245">
        <v>164</v>
      </c>
      <c r="B245" t="s">
        <v>409</v>
      </c>
      <c r="D245">
        <f t="shared" si="7"/>
        <v>164</v>
      </c>
      <c r="E245" s="16">
        <v>507448</v>
      </c>
      <c r="F245" s="16">
        <v>502066</v>
      </c>
      <c r="G245" s="17">
        <v>40179</v>
      </c>
      <c r="H245" t="s">
        <v>784</v>
      </c>
      <c r="J245">
        <f t="shared" si="5"/>
        <v>12</v>
      </c>
      <c r="K245" t="str">
        <f t="shared" si="6"/>
        <v>Lussem</v>
      </c>
    </row>
    <row r="246" spans="1:11" ht="14.25">
      <c r="A246">
        <v>165</v>
      </c>
      <c r="B246" t="s">
        <v>474</v>
      </c>
      <c r="D246">
        <f t="shared" si="7"/>
        <v>165</v>
      </c>
      <c r="E246" s="16">
        <v>495999</v>
      </c>
      <c r="F246" s="16">
        <v>491575</v>
      </c>
      <c r="G246" s="17">
        <v>40345</v>
      </c>
      <c r="H246" t="s">
        <v>785</v>
      </c>
      <c r="J246">
        <f t="shared" si="5"/>
        <v>11</v>
      </c>
      <c r="K246" t="str">
        <f t="shared" si="6"/>
        <v>Capo </v>
      </c>
    </row>
    <row r="247" spans="1:11" ht="14.25">
      <c r="A247">
        <v>166</v>
      </c>
      <c r="B247" t="s">
        <v>399</v>
      </c>
      <c r="D247">
        <f t="shared" si="7"/>
        <v>166</v>
      </c>
      <c r="E247" s="16">
        <v>416515</v>
      </c>
      <c r="F247" s="16">
        <v>412970</v>
      </c>
      <c r="G247" s="17">
        <v>40178</v>
      </c>
      <c r="H247" t="s">
        <v>786</v>
      </c>
      <c r="J247">
        <f t="shared" si="5"/>
        <v>6</v>
      </c>
      <c r="K247" t="str">
        <f t="shared" si="6"/>
        <v>Mal</v>
      </c>
    </row>
    <row r="248" spans="1:11" ht="14.25">
      <c r="A248">
        <v>167</v>
      </c>
      <c r="B248" t="s">
        <v>419</v>
      </c>
      <c r="D248">
        <f t="shared" si="7"/>
        <v>167</v>
      </c>
      <c r="E248" s="16">
        <v>398920</v>
      </c>
      <c r="J248">
        <f t="shared" si="5"/>
        <v>7</v>
      </c>
      <c r="K248" t="str">
        <f t="shared" si="6"/>
        <v>Bru</v>
      </c>
    </row>
    <row r="249" spans="1:11" ht="14.25">
      <c r="A249">
        <v>168</v>
      </c>
      <c r="B249" t="s">
        <v>452</v>
      </c>
      <c r="D249">
        <f t="shared" si="7"/>
        <v>168</v>
      </c>
      <c r="E249" s="16">
        <v>342877</v>
      </c>
      <c r="F249" s="16">
        <v>353658</v>
      </c>
      <c r="G249" s="17">
        <v>40301</v>
      </c>
      <c r="H249" t="s">
        <v>787</v>
      </c>
      <c r="J249">
        <f t="shared" si="5"/>
        <v>8</v>
      </c>
      <c r="K249" t="str">
        <f t="shared" si="6"/>
        <v>Baha</v>
      </c>
    </row>
    <row r="250" spans="1:11" ht="14.25">
      <c r="A250">
        <v>169</v>
      </c>
      <c r="B250" t="s">
        <v>382</v>
      </c>
      <c r="D250">
        <f t="shared" si="7"/>
        <v>169</v>
      </c>
      <c r="E250" s="16">
        <v>320136</v>
      </c>
      <c r="F250" s="16">
        <v>318452</v>
      </c>
      <c r="G250" s="17">
        <v>40544</v>
      </c>
      <c r="H250" t="s">
        <v>788</v>
      </c>
      <c r="J250">
        <f t="shared" si="5"/>
        <v>8</v>
      </c>
      <c r="K250" t="str">
        <f t="shared" si="6"/>
        <v>Isla</v>
      </c>
    </row>
    <row r="251" spans="1:11" ht="14.25">
      <c r="A251">
        <v>170</v>
      </c>
      <c r="B251" t="s">
        <v>496</v>
      </c>
      <c r="D251">
        <f t="shared" si="7"/>
        <v>170</v>
      </c>
      <c r="E251" s="16">
        <v>315885</v>
      </c>
      <c r="F251" s="16">
        <v>317280</v>
      </c>
      <c r="G251">
        <v>2010</v>
      </c>
      <c r="H251" t="s">
        <v>789</v>
      </c>
      <c r="J251">
        <f t="shared" si="5"/>
        <v>8</v>
      </c>
      <c r="K251" t="str">
        <f t="shared" si="6"/>
        <v>Mald</v>
      </c>
    </row>
    <row r="252" spans="1:11" ht="14.25">
      <c r="A252">
        <v>171</v>
      </c>
      <c r="B252" t="s">
        <v>425</v>
      </c>
      <c r="D252">
        <f t="shared" si="7"/>
        <v>171</v>
      </c>
      <c r="E252" s="16">
        <v>311627</v>
      </c>
      <c r="F252" s="16">
        <v>333200</v>
      </c>
      <c r="G252" s="17">
        <v>39995</v>
      </c>
      <c r="H252" t="s">
        <v>790</v>
      </c>
      <c r="J252">
        <f t="shared" si="5"/>
        <v>7</v>
      </c>
      <c r="K252" t="str">
        <f t="shared" si="6"/>
        <v>Bel</v>
      </c>
    </row>
    <row r="253" spans="1:11" ht="14.25">
      <c r="A253">
        <v>172</v>
      </c>
      <c r="B253" t="s">
        <v>418</v>
      </c>
      <c r="D253">
        <f t="shared" si="7"/>
        <v>172</v>
      </c>
      <c r="E253" s="16">
        <v>273331</v>
      </c>
      <c r="F253" s="16">
        <v>276302</v>
      </c>
      <c r="G253" s="17">
        <v>40543</v>
      </c>
      <c r="H253" t="s">
        <v>791</v>
      </c>
      <c r="J253">
        <f t="shared" si="5"/>
        <v>9</v>
      </c>
      <c r="K253" t="str">
        <f t="shared" si="6"/>
        <v>Barb</v>
      </c>
    </row>
    <row r="254" spans="1:11" ht="14.25">
      <c r="A254">
        <v>173</v>
      </c>
      <c r="B254" t="s">
        <v>489</v>
      </c>
      <c r="D254">
        <f t="shared" si="7"/>
        <v>173</v>
      </c>
      <c r="E254" s="16">
        <v>239651</v>
      </c>
      <c r="F254" s="16">
        <v>234023</v>
      </c>
      <c r="G254" s="17">
        <v>40133</v>
      </c>
      <c r="H254" t="s">
        <v>792</v>
      </c>
      <c r="J254">
        <f t="shared" si="5"/>
        <v>8</v>
      </c>
      <c r="K254" t="str">
        <f t="shared" si="6"/>
        <v>Vanu</v>
      </c>
    </row>
    <row r="255" spans="1:11" ht="14.25">
      <c r="A255">
        <v>174</v>
      </c>
      <c r="B255" t="s">
        <v>476</v>
      </c>
      <c r="D255">
        <f t="shared" si="7"/>
        <v>174</v>
      </c>
      <c r="E255" s="16">
        <v>183081</v>
      </c>
      <c r="F255" s="16">
        <v>187032</v>
      </c>
      <c r="G255">
        <v>2010</v>
      </c>
      <c r="H255" t="s">
        <v>793</v>
      </c>
      <c r="J255">
        <f t="shared" si="5"/>
        <v>6</v>
      </c>
      <c r="K255" t="str">
        <f t="shared" si="6"/>
        <v>Sam</v>
      </c>
    </row>
    <row r="256" spans="1:11" ht="14.25">
      <c r="A256">
        <v>175</v>
      </c>
      <c r="B256" t="s">
        <v>450</v>
      </c>
      <c r="D256">
        <f t="shared" si="7"/>
        <v>175</v>
      </c>
      <c r="E256" s="16">
        <v>174267</v>
      </c>
      <c r="F256" s="16">
        <v>166526</v>
      </c>
      <c r="G256" s="17">
        <v>40308</v>
      </c>
      <c r="H256" t="s">
        <v>794</v>
      </c>
      <c r="J256">
        <f t="shared" si="5"/>
        <v>12</v>
      </c>
      <c r="K256" t="str">
        <f t="shared" si="6"/>
        <v>Santa </v>
      </c>
    </row>
    <row r="257" spans="1:11" ht="14.25">
      <c r="A257">
        <v>176</v>
      </c>
      <c r="B257" t="s">
        <v>508</v>
      </c>
      <c r="D257">
        <f t="shared" si="7"/>
        <v>176</v>
      </c>
      <c r="E257" s="16">
        <v>165397</v>
      </c>
      <c r="J257">
        <f t="shared" si="5"/>
        <v>20</v>
      </c>
      <c r="K257" t="str">
        <f t="shared" si="6"/>
        <v>São Tomé e</v>
      </c>
    </row>
    <row r="258" spans="1:11" ht="14.25">
      <c r="A258">
        <v>177</v>
      </c>
      <c r="B258" t="s">
        <v>495</v>
      </c>
      <c r="D258">
        <f t="shared" si="7"/>
        <v>177</v>
      </c>
      <c r="E258" s="16">
        <v>111064</v>
      </c>
      <c r="F258" s="16">
        <v>107839</v>
      </c>
      <c r="G258">
        <v>2010</v>
      </c>
      <c r="H258" t="s">
        <v>795</v>
      </c>
      <c r="J258">
        <f aca="true" t="shared" si="8" ref="J258:J274">LEN(B258)</f>
        <v>11</v>
      </c>
      <c r="K258" t="str">
        <f aca="true" t="shared" si="9" ref="K258:K274">LEFT(B258,J258/2)</f>
        <v>Micro</v>
      </c>
    </row>
    <row r="259" spans="1:11" ht="14.25">
      <c r="A259">
        <v>178</v>
      </c>
      <c r="B259" t="s">
        <v>475</v>
      </c>
      <c r="D259">
        <f t="shared" si="7"/>
        <v>178</v>
      </c>
      <c r="E259" s="16">
        <v>109333</v>
      </c>
      <c r="F259" s="16">
        <v>100892</v>
      </c>
      <c r="G259">
        <v>2009</v>
      </c>
      <c r="H259" t="s">
        <v>796</v>
      </c>
      <c r="J259">
        <f t="shared" si="8"/>
        <v>26</v>
      </c>
      <c r="K259" t="str">
        <f t="shared" si="9"/>
        <v>Saint Vincent</v>
      </c>
    </row>
    <row r="260" spans="1:11" ht="14.25">
      <c r="A260">
        <v>179</v>
      </c>
      <c r="B260" t="s">
        <v>494</v>
      </c>
      <c r="D260">
        <f t="shared" si="7"/>
        <v>179</v>
      </c>
      <c r="E260" s="16">
        <v>104487</v>
      </c>
      <c r="F260" s="16">
        <v>110821</v>
      </c>
      <c r="G260">
        <v>2009</v>
      </c>
      <c r="H260" t="s">
        <v>797</v>
      </c>
      <c r="J260">
        <f t="shared" si="8"/>
        <v>8</v>
      </c>
      <c r="K260" t="str">
        <f t="shared" si="9"/>
        <v>Gren</v>
      </c>
    </row>
    <row r="261" spans="1:11" ht="14.25">
      <c r="A261">
        <v>180</v>
      </c>
      <c r="B261" t="s">
        <v>455</v>
      </c>
      <c r="D261">
        <f t="shared" si="7"/>
        <v>180</v>
      </c>
      <c r="E261" s="16">
        <v>104058</v>
      </c>
      <c r="F261" s="16">
        <v>101991</v>
      </c>
      <c r="G261" s="17">
        <v>39051</v>
      </c>
      <c r="H261" t="s">
        <v>798</v>
      </c>
      <c r="J261">
        <f t="shared" si="8"/>
        <v>6</v>
      </c>
      <c r="K261" t="str">
        <f t="shared" si="9"/>
        <v>Ton</v>
      </c>
    </row>
    <row r="262" spans="1:11" ht="14.25">
      <c r="A262">
        <v>181</v>
      </c>
      <c r="B262" t="s">
        <v>599</v>
      </c>
      <c r="D262">
        <f t="shared" si="7"/>
        <v>181</v>
      </c>
      <c r="E262" s="16">
        <v>99546</v>
      </c>
      <c r="J262">
        <f t="shared" si="8"/>
        <v>9</v>
      </c>
      <c r="K262" t="str">
        <f t="shared" si="9"/>
        <v>Kiri</v>
      </c>
    </row>
    <row r="263" spans="1:11" ht="14.25">
      <c r="A263">
        <v>182</v>
      </c>
      <c r="B263" t="s">
        <v>590</v>
      </c>
      <c r="D263">
        <f t="shared" si="7"/>
        <v>182</v>
      </c>
      <c r="E263" s="16">
        <v>88710</v>
      </c>
      <c r="F263" s="16">
        <v>89138</v>
      </c>
      <c r="G263">
        <v>2009</v>
      </c>
      <c r="H263" t="s">
        <v>799</v>
      </c>
      <c r="J263">
        <f t="shared" si="8"/>
        <v>18</v>
      </c>
      <c r="K263" t="str">
        <f t="shared" si="9"/>
        <v>Antigua e</v>
      </c>
    </row>
    <row r="264" spans="1:11" ht="14.25">
      <c r="A264">
        <v>183</v>
      </c>
      <c r="B264" t="s">
        <v>591</v>
      </c>
      <c r="D264">
        <f t="shared" si="7"/>
        <v>183</v>
      </c>
      <c r="E264" s="16">
        <v>86518</v>
      </c>
      <c r="F264" s="16">
        <v>88311</v>
      </c>
      <c r="G264" s="17">
        <v>40512</v>
      </c>
      <c r="H264" t="s">
        <v>800</v>
      </c>
      <c r="J264">
        <f t="shared" si="8"/>
        <v>11</v>
      </c>
      <c r="K264" t="str">
        <f t="shared" si="9"/>
        <v>Seych</v>
      </c>
    </row>
    <row r="265" spans="1:11" ht="14.25">
      <c r="A265">
        <v>184</v>
      </c>
      <c r="B265" t="s">
        <v>564</v>
      </c>
      <c r="D265">
        <f t="shared" si="7"/>
        <v>184</v>
      </c>
      <c r="E265" s="16">
        <v>84864</v>
      </c>
      <c r="F265" s="16">
        <v>85015</v>
      </c>
      <c r="G265">
        <v>2010</v>
      </c>
      <c r="H265" t="s">
        <v>801</v>
      </c>
      <c r="J265">
        <f t="shared" si="8"/>
        <v>8</v>
      </c>
      <c r="K265" t="str">
        <f t="shared" si="9"/>
        <v>Ando</v>
      </c>
    </row>
    <row r="266" spans="1:11" ht="14.25">
      <c r="A266">
        <v>185</v>
      </c>
      <c r="B266" t="s">
        <v>586</v>
      </c>
      <c r="D266">
        <f t="shared" si="7"/>
        <v>185</v>
      </c>
      <c r="E266" s="16">
        <v>67757</v>
      </c>
      <c r="F266" s="16">
        <v>71685</v>
      </c>
      <c r="G266">
        <v>2009</v>
      </c>
      <c r="H266" t="s">
        <v>802</v>
      </c>
      <c r="J266">
        <f t="shared" si="8"/>
        <v>9</v>
      </c>
      <c r="K266" t="str">
        <f t="shared" si="9"/>
        <v>Domi</v>
      </c>
    </row>
    <row r="267" spans="1:11" ht="14.25">
      <c r="A267">
        <v>186</v>
      </c>
      <c r="B267" t="s">
        <v>594</v>
      </c>
      <c r="D267">
        <f t="shared" si="7"/>
        <v>186</v>
      </c>
      <c r="E267" s="16">
        <v>54038</v>
      </c>
      <c r="F267" s="16">
        <v>54305</v>
      </c>
      <c r="G267">
        <v>2010</v>
      </c>
      <c r="H267" t="s">
        <v>803</v>
      </c>
      <c r="J267">
        <f t="shared" si="8"/>
        <v>15</v>
      </c>
      <c r="K267" t="str">
        <f t="shared" si="9"/>
        <v>Isole M</v>
      </c>
    </row>
    <row r="268" spans="1:11" ht="14.25">
      <c r="A268">
        <v>187</v>
      </c>
      <c r="B268" t="s">
        <v>589</v>
      </c>
      <c r="D268">
        <f aca="true" t="shared" si="10" ref="D268:D275">A268</f>
        <v>187</v>
      </c>
      <c r="E268" s="16">
        <v>52402</v>
      </c>
      <c r="F268" s="16">
        <v>51970</v>
      </c>
      <c r="G268">
        <v>2009</v>
      </c>
      <c r="H268" t="s">
        <v>804</v>
      </c>
      <c r="J268">
        <f t="shared" si="8"/>
        <v>20</v>
      </c>
      <c r="K268" t="str">
        <f t="shared" si="9"/>
        <v>Saint Kitt</v>
      </c>
    </row>
    <row r="269" spans="1:11" ht="14.25">
      <c r="A269">
        <v>188</v>
      </c>
      <c r="B269" t="s">
        <v>571</v>
      </c>
      <c r="D269">
        <f t="shared" si="10"/>
        <v>188</v>
      </c>
      <c r="E269" s="16">
        <v>36032</v>
      </c>
      <c r="F269" s="16">
        <v>36157</v>
      </c>
      <c r="G269" s="17">
        <v>40543</v>
      </c>
      <c r="H269" t="s">
        <v>805</v>
      </c>
      <c r="J269">
        <f t="shared" si="8"/>
        <v>14</v>
      </c>
      <c r="K269" t="str">
        <f t="shared" si="9"/>
        <v>Liechte</v>
      </c>
    </row>
    <row r="270" spans="1:11" ht="14.25">
      <c r="A270">
        <v>189</v>
      </c>
      <c r="B270" t="s">
        <v>570</v>
      </c>
      <c r="D270">
        <f t="shared" si="10"/>
        <v>189</v>
      </c>
      <c r="E270" s="16">
        <v>35407</v>
      </c>
      <c r="F270" s="16">
        <v>35881</v>
      </c>
      <c r="G270">
        <v>2010</v>
      </c>
      <c r="H270" t="s">
        <v>806</v>
      </c>
      <c r="J270">
        <f t="shared" si="8"/>
        <v>7</v>
      </c>
      <c r="K270" t="str">
        <f t="shared" si="9"/>
        <v>Mon</v>
      </c>
    </row>
    <row r="271" spans="1:11" ht="14.25">
      <c r="A271">
        <v>190</v>
      </c>
      <c r="B271" t="s">
        <v>565</v>
      </c>
      <c r="D271">
        <f t="shared" si="10"/>
        <v>190</v>
      </c>
      <c r="E271" s="16">
        <v>31534</v>
      </c>
      <c r="F271" s="16">
        <v>32166</v>
      </c>
      <c r="G271" s="17">
        <v>40908</v>
      </c>
      <c r="H271" t="s">
        <v>807</v>
      </c>
      <c r="J271">
        <f t="shared" si="8"/>
        <v>11</v>
      </c>
      <c r="K271" t="str">
        <f t="shared" si="9"/>
        <v>San M</v>
      </c>
    </row>
    <row r="272" spans="1:11" ht="14.25">
      <c r="A272">
        <v>191</v>
      </c>
      <c r="B272" t="s">
        <v>593</v>
      </c>
      <c r="D272">
        <f t="shared" si="10"/>
        <v>191</v>
      </c>
      <c r="E272" s="16">
        <v>20472</v>
      </c>
      <c r="J272">
        <f t="shared" si="8"/>
        <v>6</v>
      </c>
      <c r="K272" t="str">
        <f t="shared" si="9"/>
        <v>Pal</v>
      </c>
    </row>
    <row r="273" spans="1:11" ht="14.25">
      <c r="A273">
        <v>192</v>
      </c>
      <c r="B273" t="s">
        <v>592</v>
      </c>
      <c r="D273">
        <f t="shared" si="10"/>
        <v>192</v>
      </c>
      <c r="E273" s="16">
        <v>10255</v>
      </c>
      <c r="J273">
        <f t="shared" si="8"/>
        <v>6</v>
      </c>
      <c r="K273" t="str">
        <f t="shared" si="9"/>
        <v>Nau</v>
      </c>
    </row>
    <row r="274" spans="1:11" ht="14.25">
      <c r="A274">
        <v>193</v>
      </c>
      <c r="B274" t="s">
        <v>596</v>
      </c>
      <c r="D274">
        <f t="shared" si="10"/>
        <v>193</v>
      </c>
      <c r="E274" s="16">
        <v>9827</v>
      </c>
      <c r="J274">
        <f t="shared" si="8"/>
        <v>7</v>
      </c>
      <c r="K274" t="str">
        <f t="shared" si="9"/>
        <v>Tuv</v>
      </c>
    </row>
    <row r="275" spans="1:11" ht="14.25">
      <c r="A275">
        <v>194</v>
      </c>
      <c r="B275" t="s">
        <v>866</v>
      </c>
      <c r="D275">
        <f t="shared" si="10"/>
        <v>194</v>
      </c>
      <c r="E275">
        <v>458</v>
      </c>
      <c r="F275">
        <v>444</v>
      </c>
      <c r="G275" s="17">
        <v>40603</v>
      </c>
      <c r="H275" t="s">
        <v>808</v>
      </c>
      <c r="J275">
        <f>LEN(B275)</f>
        <v>19</v>
      </c>
      <c r="K275" t="str">
        <f>LEFT(B275,J275/2)</f>
        <v>Città del</v>
      </c>
    </row>
  </sheetData>
  <sheetProtection/>
  <autoFilter ref="A2:H275"/>
  <mergeCells count="1">
    <mergeCell ref="B4:I4"/>
  </mergeCells>
  <hyperlinks>
    <hyperlink ref="B1" r:id="rId1" display="http://it.wikipedia.org/wiki/Stati_per_popolazione"/>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 E6600</dc:creator>
  <cp:keywords/>
  <dc:description/>
  <cp:lastModifiedBy>Intel E6600</cp:lastModifiedBy>
  <dcterms:created xsi:type="dcterms:W3CDTF">2013-06-06T17:17:43Z</dcterms:created>
  <dcterms:modified xsi:type="dcterms:W3CDTF">2013-06-21T20:30:57Z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